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w$\作業用\財政G\経営比較分析表\03 経営比較分析表（R1決算）\03 団体回答\26 高石市●\修正（案）やり取り\"/>
    </mc:Choice>
  </mc:AlternateContent>
  <workbookProtection workbookAlgorithmName="SHA-512" workbookHashValue="LYcKWC9Xr+lbLoeu6wQpkdZ9vqPsh5Y7J31T6Ad1VinznRWeFHAstx15F/Bg51psERo+3Zc2P0S55cJaULZaeQ==" workbookSaltValue="4Rc/T8OGlnr2YvJFWToTiw==" workbookSpinCount="100000" lockStructure="1"/>
  <bookViews>
    <workbookView xWindow="0" yWindow="0" windowWidth="19200" windowHeight="115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I10" i="4"/>
  <c r="B10" i="4"/>
  <c r="BB8" i="4"/>
  <c r="AT8" i="4"/>
  <c r="W8" i="4"/>
  <c r="P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<sst xmlns="http://schemas.openxmlformats.org/spreadsheetml/2006/main" count="228" uniqueCount="113">
  <si>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</si>
  <si>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</si>
  <si>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</si>
  <si>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</si>
  <si>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</si>
  <si>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</si>
  <si>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</si>
  <si>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</si>
  <si>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</si>
  <si>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</si>
  <si>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</si>
  <si>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</si>
  <si>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</si>
  <si>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</si>
  <si>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</si>
  <si>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</si>
  <si>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</si>
  <si>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</si>
  <si>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</si>
  <si>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</si>
  <si>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</si>
  <si>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</si>
  <si>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</si>
  <si>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</si>
  <si>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</si>
  <si>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</si>
  <si>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</si>
  <si>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</si>
  <si>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</si>
  <si>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</si>
  <si>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</si>
  <si>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</si>
  <si>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</si>
  <si>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</si>
  <si>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</si>
  <si>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</si>
  <si>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</si>
  <si>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</si>
  <si>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</si>
  <si>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</si>
  <si>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</si>
  <si>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</si>
  <si>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</si>
  <si>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</si>
  <si>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</si>
  <si>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</si>
  <si>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</si>
  <si>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</si>
  <si>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</si>
  <si>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</si>
  <si>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</si>
  <si>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</si>
  <si>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</si>
  <si>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</si>
  <si>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</si>
  <si>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</si>
  <si>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</si>
  <si>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</si>
  <si>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</si>
  <si>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</si>
  <si>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</si>
  <si>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</si>
  <si>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</si>
  <si>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</si>
  <si>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</si>
  <si>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</si>
  <si>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</si>
  <si>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</si>
  <si>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</si>
  <si>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</si>
  <si>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</si>
  <si>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</si>
  <si>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</si>
  <si>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</si>
  <si>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</si>
  <si>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</si>
  <si>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</si>
  <si>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</si>
  <si>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</si>
  <si>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</si>
  <si>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</si>
  <si>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</si>
  <si>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</si>
  <si>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</si>
  <si>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</si>
  <si>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</si>
  <si>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</si>
  <si>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</si>
  <si>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</si>
  <si>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</si>
  <si>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</si>
  <si>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</si>
  <si>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</si>
  <si>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</si>
  <si>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</si>
  <si>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</si>
  <si>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</si>
  <si>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</si>
  <si>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</si>
  <si>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</si>
  <si>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</si>
  <si>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</si>
  <si>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</si>
  <si>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</si>
  <si>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</si>
  <si>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</si>
  <si>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</si>
  <si>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</si>
  <si>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</si>
  <si>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</si>
  <si>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については、近年、給水人口の減少や節水機器の普及などにより給水収益が減少していますが、委託料等の経常費用が大幅に減少したこと等により前年度から0.36ポイント増加し、類似団体平均値と同程度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④企業債残高対給水収益比率については、老朽管更新工事や高石配水場長寿命化工事に伴う企業債の増加により上昇傾向にありますが、類似団体平均値に比べ低い水準で推移しています。
　⑤料金回収率については、前年度と同程度の数値となっています。
　⑥給水原価については、令和元年度は、経常費用等と年間総有収水量が共に減少していることから前年度と同程度となっています。なお、平成27年度から平成28年度にかけては、繰越事業の関係により、平成27年度の数値が低く平成28年度が高い数値になっています。
　⑦施設利用率については、給水人口の減少により、減少傾向にあります。
　⑧有収率については、前年度から微減していますが老朽管更新工事を進めており、5年間では増加傾向にあります。</t>
    <rPh sb="51" eb="54">
      <t>イタクリョウ</t>
    </rPh>
    <rPh sb="54" eb="55">
      <t>トウ</t>
    </rPh>
    <rPh sb="56" eb="58">
      <t>ケイジョウ</t>
    </rPh>
    <rPh sb="58" eb="60">
      <t>ヒヨウ</t>
    </rPh>
    <rPh sb="61" eb="63">
      <t>オオハバ</t>
    </rPh>
    <rPh sb="64" eb="66">
      <t>ゲンショウ</t>
    </rPh>
    <rPh sb="70" eb="71">
      <t>トウ</t>
    </rPh>
    <rPh sb="87" eb="89">
      <t>ゾウカ</t>
    </rPh>
    <rPh sb="95" eb="98">
      <t>ヘイキンチ</t>
    </rPh>
    <rPh sb="169" eb="171">
      <t>イゼン</t>
    </rPh>
    <rPh sb="182" eb="184">
      <t>ヒカク</t>
    </rPh>
    <rPh sb="243" eb="245">
      <t>タカイシ</t>
    </rPh>
    <rPh sb="245" eb="247">
      <t>ハイスイ</t>
    </rPh>
    <rPh sb="247" eb="248">
      <t>ジョウ</t>
    </rPh>
    <rPh sb="248" eb="252">
      <t>チョウジュミョウカ</t>
    </rPh>
    <rPh sb="252" eb="254">
      <t>コウジ</t>
    </rPh>
    <rPh sb="322" eb="324">
      <t>スウチ</t>
    </rPh>
    <rPh sb="345" eb="347">
      <t>レイワ</t>
    </rPh>
    <rPh sb="347" eb="348">
      <t>モト</t>
    </rPh>
    <rPh sb="366" eb="367">
      <t>トモ</t>
    </rPh>
    <rPh sb="368" eb="370">
      <t>ゲンショウ</t>
    </rPh>
    <rPh sb="378" eb="381">
      <t>ゼンネンド</t>
    </rPh>
    <rPh sb="382" eb="385">
      <t>ドウテイド</t>
    </rPh>
    <rPh sb="510" eb="512">
      <t>ビゲン</t>
    </rPh>
    <rPh sb="533" eb="535">
      <t>ネンカン</t>
    </rPh>
    <rPh sb="537" eb="539">
      <t>ゾウカ</t>
    </rPh>
    <rPh sb="539" eb="541">
      <t>ケイコウ</t>
    </rPh>
    <phoneticPr fontId="4"/>
  </si>
  <si>
    <r>
      <t>　令和元年度においても引き続き黒字を計上しており、安定した経営を維持していますが、今後、給水人口減少による料金収益の減少や、「水道老朽管更新計画」や「高石配水場長寿命化計画」に基づく施設の老朽化・耐震化対策による多額の費用発生が見込まれます。</t>
    </r>
    <r>
      <rPr>
        <sz val="11"/>
        <rFont val="ＭＳ ゴシック"/>
        <family val="3"/>
        <charset val="128"/>
      </rPr>
      <t xml:space="preserve">
　また、「経営戦略」では令和9年度までは安定した経営が見込まれますが、令和10年度以降の経営状況は厳しくなる見込みのため、今後も引き続き経営基盤の強化に努めて参ります。</t>
    </r>
    <rPh sb="1" eb="3">
      <t>レイワ</t>
    </rPh>
    <rPh sb="3" eb="4">
      <t>モト</t>
    </rPh>
    <rPh sb="11" eb="12">
      <t>ヒ</t>
    </rPh>
    <rPh sb="13" eb="14">
      <t>ツヅ</t>
    </rPh>
    <rPh sb="134" eb="136">
      <t>レイワ</t>
    </rPh>
    <rPh sb="137" eb="139">
      <t>ネンド</t>
    </rPh>
    <rPh sb="142" eb="144">
      <t>アンテイ</t>
    </rPh>
    <rPh sb="146" eb="148">
      <t>ケイエイ</t>
    </rPh>
    <rPh sb="149" eb="151">
      <t>ミコ</t>
    </rPh>
    <rPh sb="157" eb="159">
      <t>レイワ</t>
    </rPh>
    <rPh sb="161" eb="162">
      <t>ネン</t>
    </rPh>
    <rPh sb="162" eb="163">
      <t>ド</t>
    </rPh>
    <rPh sb="163" eb="165">
      <t>イコウ</t>
    </rPh>
    <rPh sb="166" eb="168">
      <t>ケイエイ</t>
    </rPh>
    <rPh sb="168" eb="170">
      <t>ジョウキョウ</t>
    </rPh>
    <rPh sb="171" eb="172">
      <t>キビ</t>
    </rPh>
    <rPh sb="176" eb="178">
      <t>ミコ</t>
    </rPh>
    <rPh sb="183" eb="185">
      <t>コンゴ</t>
    </rPh>
    <phoneticPr fontId="4"/>
  </si>
  <si>
    <r>
      <t>　①有形固定資産減価償却率については、「高石配水場長寿命化計画」に基づき老朽化等の対策を進めているため、前年度と比較すると微減しています。
　②管路経年化率については、経済の高度成長期に建設した水道管の老朽化が進み、管路経年化率の経年悪化を引き起こしています。類似団体平均値と</t>
    </r>
    <r>
      <rPr>
        <sz val="11"/>
        <rFont val="ＭＳ ゴシック"/>
        <family val="3"/>
        <charset val="128"/>
      </rPr>
      <t>比較しても数値が高く、老朽化が進んでいることが伺えます。</t>
    </r>
    <r>
      <rPr>
        <sz val="11"/>
        <rFont val="ＭＳ ゴシック"/>
        <family val="3"/>
        <charset val="128"/>
      </rPr>
      <t xml:space="preserve">
　③管路更新率については、老朽管更新事業を60年周期で計画的に実施しているため、類似団体平均値と比較すると高い比率で管路更新を進めております。</t>
    </r>
    <rPh sb="33" eb="34">
      <t>モト</t>
    </rPh>
    <rPh sb="39" eb="40">
      <t>トウ</t>
    </rPh>
    <rPh sb="41" eb="43">
      <t>タイサク</t>
    </rPh>
    <rPh sb="52" eb="55">
      <t>ゼンネンド</t>
    </rPh>
    <rPh sb="56" eb="58">
      <t>ヒカク</t>
    </rPh>
    <rPh sb="61" eb="63">
      <t>ビゲン</t>
    </rPh>
    <rPh sb="143" eb="145">
      <t>スウチ</t>
    </rPh>
    <rPh sb="146" eb="147">
      <t>タカ</t>
    </rPh>
    <rPh sb="169" eb="171">
      <t>カンロ</t>
    </rPh>
    <rPh sb="171" eb="173">
      <t>コウシン</t>
    </rPh>
    <rPh sb="173" eb="174">
      <t>リツ</t>
    </rPh>
    <rPh sb="190" eb="191">
      <t>ネン</t>
    </rPh>
    <rPh sb="191" eb="193">
      <t>シュウキ</t>
    </rPh>
    <rPh sb="194" eb="197">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</si>
</sst>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1.37</c:v>
                </c:pt>
                <c:pt idx="1">
                  <c:v>1.86</c:v>
                </c:pt>
                <c:pt idx="2">
                  <c:v>2.1</c:v>
                </c:pt>
                <c:pt idx="3">
                  <c:v>2.0299999999999998</c:v>
                </c:pt>
                <c:pt idx="4">
                  <c:v>2.91</c:v>
                </c:pt>
              </c:numCache>
            </c:numRef>
          </c:val>
          <c:extLst>
            <c:ext xmlns:c16="http://schemas.microsoft.com/office/drawing/2014/chart" uri="{C3380CC4-5D6E-409C-BE32-E72D297353CC}">
              <c16:uniqueId val="{00000000-689D-459C-931E-8A565E7F2FA4}"/>
            </c:ext>
          </c:extLst>
        </c:ser>
        <c:dLbls>
          <c:showLegendKey val="0"/>
          <c:showVal val="0"/>
          <c:showCatName val="0"/>
          <c:showSerName val="0"/>
          <c:showPercent val="0"/>
          <c:showBubbleSize val="0"/>
        </c:dLbls>
        <c:gapWidth val="150"/>
        <c:axId val="180678120"/>
        <c:axId val="1806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89D-459C-931E-8A565E7F2FA4}"/>
            </c:ext>
          </c:extLst>
        </c:ser>
        <c:dLbls>
          <c:showLegendKey val="0"/>
          <c:showVal val="0"/>
          <c:showCatName val="0"/>
          <c:showSerName val="0"/>
          <c:showPercent val="0"/>
          <c:showBubbleSize val="0"/>
        </c:dLbls>
        <c:marker val="1"/>
        <c:smooth val="0"/>
        <c:axId val="180678120"/>
        <c:axId val="180678904"/>
      </c:lineChart>
      <c:dateAx>
        <c:axId val="180678120"/>
        <c:scaling>
          <c:orientation val="minMax"/>
        </c:scaling>
        <c:delete val="1"/>
        <c:axPos val="b"/>
        <c:numFmt formatCode="&quot;H&quot;yy" sourceLinked="1"/>
        <c:majorTickMark val="none"/>
        <c:minorTickMark val="none"/>
        <c:tickLblPos val="none"/>
        <c:crossAx val="180678904"/>
        <c:crosses val="autoZero"/>
        <c:auto val="1"/>
        <c:lblOffset val="100"/>
        <c:baseTimeUnit val="years"/>
      </c:dateAx>
      <c:valAx>
        <c:axId val="1806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51.29</c:v>
                </c:pt>
                <c:pt idx="1">
                  <c:v>51.15</c:v>
                </c:pt>
                <c:pt idx="2">
                  <c:v>50.8</c:v>
                </c:pt>
                <c:pt idx="3">
                  <c:v>49.8</c:v>
                </c:pt>
                <c:pt idx="4">
                  <c:v>49.48</c:v>
                </c:pt>
              </c:numCache>
            </c:numRef>
          </c:val>
          <c:extLst>
            <c:ext xmlns:c16="http://schemas.microsoft.com/office/drawing/2014/chart" uri="{C3380CC4-5D6E-409C-BE32-E72D297353CC}">
              <c16:uniqueId val="{00000000-635A-4133-B46E-6655CBF5F616}"/>
            </c:ext>
          </c:extLst>
        </c:ser>
        <c:dLbls>
          <c:showLegendKey val="0"/>
          <c:showVal val="0"/>
          <c:showCatName val="0"/>
          <c:showSerName val="0"/>
          <c:showPercent val="0"/>
          <c:showBubbleSize val="0"/>
        </c:dLbls>
        <c:gapWidth val="150"/>
        <c:axId val="324784544"/>
        <c:axId val="32478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35A-4133-B46E-6655CBF5F616}"/>
            </c:ext>
          </c:extLst>
        </c:ser>
        <c:dLbls>
          <c:showLegendKey val="0"/>
          <c:showVal val="0"/>
          <c:showCatName val="0"/>
          <c:showSerName val="0"/>
          <c:showPercent val="0"/>
          <c:showBubbleSize val="0"/>
        </c:dLbls>
        <c:marker val="1"/>
        <c:smooth val="0"/>
        <c:axId val="324784544"/>
        <c:axId val="324788464"/>
      </c:lineChart>
      <c:dateAx>
        <c:axId val="324784544"/>
        <c:scaling>
          <c:orientation val="minMax"/>
        </c:scaling>
        <c:delete val="1"/>
        <c:axPos val="b"/>
        <c:numFmt formatCode="&quot;H&quot;yy" sourceLinked="1"/>
        <c:majorTickMark val="none"/>
        <c:minorTickMark val="none"/>
        <c:tickLblPos val="none"/>
        <c:crossAx val="324788464"/>
        <c:crosses val="autoZero"/>
        <c:auto val="1"/>
        <c:lblOffset val="100"/>
        <c:baseTimeUnit val="years"/>
      </c:dateAx>
      <c:valAx>
        <c:axId val="32478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91.19</c:v>
                </c:pt>
                <c:pt idx="1">
                  <c:v>91.76</c:v>
                </c:pt>
                <c:pt idx="2">
                  <c:v>91.39</c:v>
                </c:pt>
                <c:pt idx="3">
                  <c:v>92.34</c:v>
                </c:pt>
                <c:pt idx="4">
                  <c:v>92.07</c:v>
                </c:pt>
              </c:numCache>
            </c:numRef>
          </c:val>
          <c:extLst>
            <c:ext xmlns:c16="http://schemas.microsoft.com/office/drawing/2014/chart" uri="{C3380CC4-5D6E-409C-BE32-E72D297353CC}">
              <c16:uniqueId val="{00000000-D64A-4400-8E77-BB005E09E540}"/>
            </c:ext>
          </c:extLst>
        </c:ser>
        <c:dLbls>
          <c:showLegendKey val="0"/>
          <c:showVal val="0"/>
          <c:showCatName val="0"/>
          <c:showSerName val="0"/>
          <c:showPercent val="0"/>
          <c:showBubbleSize val="0"/>
        </c:dLbls>
        <c:gapWidth val="150"/>
        <c:axId val="324784936"/>
        <c:axId val="32478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64A-4400-8E77-BB005E09E540}"/>
            </c:ext>
          </c:extLst>
        </c:ser>
        <c:dLbls>
          <c:showLegendKey val="0"/>
          <c:showVal val="0"/>
          <c:showCatName val="0"/>
          <c:showSerName val="0"/>
          <c:showPercent val="0"/>
          <c:showBubbleSize val="0"/>
        </c:dLbls>
        <c:marker val="1"/>
        <c:smooth val="0"/>
        <c:axId val="324784936"/>
        <c:axId val="324785720"/>
      </c:lineChart>
      <c:dateAx>
        <c:axId val="324784936"/>
        <c:scaling>
          <c:orientation val="minMax"/>
        </c:scaling>
        <c:delete val="1"/>
        <c:axPos val="b"/>
        <c:numFmt formatCode="&quot;H&quot;yy" sourceLinked="1"/>
        <c:majorTickMark val="none"/>
        <c:minorTickMark val="none"/>
        <c:tickLblPos val="none"/>
        <c:crossAx val="324785720"/>
        <c:crosses val="autoZero"/>
        <c:auto val="1"/>
        <c:lblOffset val="100"/>
        <c:baseTimeUnit val="years"/>
      </c:dateAx>
      <c:valAx>
        <c:axId val="3247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113.6</c:v>
                </c:pt>
                <c:pt idx="1">
                  <c:v>105.13</c:v>
                </c:pt>
                <c:pt idx="2">
                  <c:v>110.58</c:v>
                </c:pt>
                <c:pt idx="3">
                  <c:v>109.79</c:v>
                </c:pt>
                <c:pt idx="4">
                  <c:v>110.15</c:v>
                </c:pt>
              </c:numCache>
            </c:numRef>
          </c:val>
          <c:extLst>
            <c:ext xmlns:c16="http://schemas.microsoft.com/office/drawing/2014/chart" uri="{C3380CC4-5D6E-409C-BE32-E72D297353CC}">
              <c16:uniqueId val="{00000000-4756-44CA-BA61-662CD2DE1846}"/>
            </c:ext>
          </c:extLst>
        </c:ser>
        <c:dLbls>
          <c:showLegendKey val="0"/>
          <c:showVal val="0"/>
          <c:showCatName val="0"/>
          <c:showSerName val="0"/>
          <c:showPercent val="0"/>
          <c:showBubbleSize val="0"/>
        </c:dLbls>
        <c:gapWidth val="150"/>
        <c:axId val="323739472"/>
        <c:axId val="32373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4756-44CA-BA61-662CD2DE1846}"/>
            </c:ext>
          </c:extLst>
        </c:ser>
        <c:dLbls>
          <c:showLegendKey val="0"/>
          <c:showVal val="0"/>
          <c:showCatName val="0"/>
          <c:showSerName val="0"/>
          <c:showPercent val="0"/>
          <c:showBubbleSize val="0"/>
        </c:dLbls>
        <c:marker val="1"/>
        <c:smooth val="0"/>
        <c:axId val="323739472"/>
        <c:axId val="323733592"/>
      </c:lineChart>
      <c:dateAx>
        <c:axId val="323739472"/>
        <c:scaling>
          <c:orientation val="minMax"/>
        </c:scaling>
        <c:delete val="1"/>
        <c:axPos val="b"/>
        <c:numFmt formatCode="&quot;H&quot;yy" sourceLinked="1"/>
        <c:majorTickMark val="none"/>
        <c:minorTickMark val="none"/>
        <c:tickLblPos val="none"/>
        <c:crossAx val="323733592"/>
        <c:crosses val="autoZero"/>
        <c:auto val="1"/>
        <c:lblOffset val="100"/>
        <c:baseTimeUnit val="years"/>
      </c:dateAx>
      <c:valAx>
        <c:axId val="32373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73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60.3</c:v>
                </c:pt>
                <c:pt idx="1">
                  <c:v>60.24</c:v>
                </c:pt>
                <c:pt idx="2">
                  <c:v>59.76</c:v>
                </c:pt>
                <c:pt idx="3">
                  <c:v>59.92</c:v>
                </c:pt>
                <c:pt idx="4">
                  <c:v>59.18</c:v>
                </c:pt>
              </c:numCache>
            </c:numRef>
          </c:val>
          <c:extLst>
            <c:ext xmlns:c16="http://schemas.microsoft.com/office/drawing/2014/chart" uri="{C3380CC4-5D6E-409C-BE32-E72D297353CC}">
              <c16:uniqueId val="{00000000-18C6-4DDA-9C62-58EA6A800974}"/>
            </c:ext>
          </c:extLst>
        </c:ser>
        <c:dLbls>
          <c:showLegendKey val="0"/>
          <c:showVal val="0"/>
          <c:showCatName val="0"/>
          <c:showSerName val="0"/>
          <c:showPercent val="0"/>
          <c:showBubbleSize val="0"/>
        </c:dLbls>
        <c:gapWidth val="150"/>
        <c:axId val="323732808"/>
        <c:axId val="32373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8C6-4DDA-9C62-58EA6A800974}"/>
            </c:ext>
          </c:extLst>
        </c:ser>
        <c:dLbls>
          <c:showLegendKey val="0"/>
          <c:showVal val="0"/>
          <c:showCatName val="0"/>
          <c:showSerName val="0"/>
          <c:showPercent val="0"/>
          <c:showBubbleSize val="0"/>
        </c:dLbls>
        <c:marker val="1"/>
        <c:smooth val="0"/>
        <c:axId val="323732808"/>
        <c:axId val="323739080"/>
      </c:lineChart>
      <c:dateAx>
        <c:axId val="323732808"/>
        <c:scaling>
          <c:orientation val="minMax"/>
        </c:scaling>
        <c:delete val="1"/>
        <c:axPos val="b"/>
        <c:numFmt formatCode="&quot;H&quot;yy" sourceLinked="1"/>
        <c:majorTickMark val="none"/>
        <c:minorTickMark val="none"/>
        <c:tickLblPos val="none"/>
        <c:crossAx val="323739080"/>
        <c:crosses val="autoZero"/>
        <c:auto val="1"/>
        <c:lblOffset val="100"/>
        <c:baseTimeUnit val="years"/>
      </c:dateAx>
      <c:valAx>
        <c:axId val="32373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3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25.98</c:v>
                </c:pt>
                <c:pt idx="1">
                  <c:v>27.01</c:v>
                </c:pt>
                <c:pt idx="2">
                  <c:v>30.1</c:v>
                </c:pt>
                <c:pt idx="3">
                  <c:v>32.61</c:v>
                </c:pt>
                <c:pt idx="4">
                  <c:v>32.340000000000003</c:v>
                </c:pt>
              </c:numCache>
            </c:numRef>
          </c:val>
          <c:extLst>
            <c:ext xmlns:c16="http://schemas.microsoft.com/office/drawing/2014/chart" uri="{C3380CC4-5D6E-409C-BE32-E72D297353CC}">
              <c16:uniqueId val="{00000000-8AED-4697-AB23-5685848ED09B}"/>
            </c:ext>
          </c:extLst>
        </c:ser>
        <c:dLbls>
          <c:showLegendKey val="0"/>
          <c:showVal val="0"/>
          <c:showCatName val="0"/>
          <c:showSerName val="0"/>
          <c:showPercent val="0"/>
          <c:showBubbleSize val="0"/>
        </c:dLbls>
        <c:gapWidth val="150"/>
        <c:axId val="323733200"/>
        <c:axId val="3237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8AED-4697-AB23-5685848ED09B}"/>
            </c:ext>
          </c:extLst>
        </c:ser>
        <c:dLbls>
          <c:showLegendKey val="0"/>
          <c:showVal val="0"/>
          <c:showCatName val="0"/>
          <c:showSerName val="0"/>
          <c:showPercent val="0"/>
          <c:showBubbleSize val="0"/>
        </c:dLbls>
        <c:marker val="1"/>
        <c:smooth val="0"/>
        <c:axId val="323733200"/>
        <c:axId val="323733984"/>
      </c:lineChart>
      <c:dateAx>
        <c:axId val="323733200"/>
        <c:scaling>
          <c:orientation val="minMax"/>
        </c:scaling>
        <c:delete val="1"/>
        <c:axPos val="b"/>
        <c:numFmt formatCode="&quot;H&quot;yy" sourceLinked="1"/>
        <c:majorTickMark val="none"/>
        <c:minorTickMark val="none"/>
        <c:tickLblPos val="none"/>
        <c:crossAx val="323733984"/>
        <c:crosses val="autoZero"/>
        <c:auto val="1"/>
        <c:lblOffset val="100"/>
        <c:baseTimeUnit val="years"/>
      </c:dateAx>
      <c:valAx>
        <c:axId val="3237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73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0D-42C2-8928-C4AE9A2BAB7C}"/>
            </c:ext>
          </c:extLst>
        </c:ser>
        <c:dLbls>
          <c:showLegendKey val="0"/>
          <c:showVal val="0"/>
          <c:showCatName val="0"/>
          <c:showSerName val="0"/>
          <c:showPercent val="0"/>
          <c:showBubbleSize val="0"/>
        </c:dLbls>
        <c:gapWidth val="150"/>
        <c:axId val="323734376"/>
        <c:axId val="32373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B0D-42C2-8928-C4AE9A2BAB7C}"/>
            </c:ext>
          </c:extLst>
        </c:ser>
        <c:dLbls>
          <c:showLegendKey val="0"/>
          <c:showVal val="0"/>
          <c:showCatName val="0"/>
          <c:showSerName val="0"/>
          <c:showPercent val="0"/>
          <c:showBubbleSize val="0"/>
        </c:dLbls>
        <c:marker val="1"/>
        <c:smooth val="0"/>
        <c:axId val="323734376"/>
        <c:axId val="323737512"/>
      </c:lineChart>
      <c:dateAx>
        <c:axId val="323734376"/>
        <c:scaling>
          <c:orientation val="minMax"/>
        </c:scaling>
        <c:delete val="1"/>
        <c:axPos val="b"/>
        <c:numFmt formatCode="&quot;H&quot;yy" sourceLinked="1"/>
        <c:majorTickMark val="none"/>
        <c:minorTickMark val="none"/>
        <c:tickLblPos val="none"/>
        <c:crossAx val="323737512"/>
        <c:crosses val="autoZero"/>
        <c:auto val="1"/>
        <c:lblOffset val="100"/>
        <c:baseTimeUnit val="years"/>
      </c:dateAx>
      <c:valAx>
        <c:axId val="323737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73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519.69000000000005</c:v>
                </c:pt>
                <c:pt idx="1">
                  <c:v>479.24</c:v>
                </c:pt>
                <c:pt idx="2">
                  <c:v>624.42999999999995</c:v>
                </c:pt>
                <c:pt idx="3">
                  <c:v>624.94000000000005</c:v>
                </c:pt>
                <c:pt idx="4">
                  <c:v>534.03</c:v>
                </c:pt>
              </c:numCache>
            </c:numRef>
          </c:val>
          <c:extLst>
            <c:ext xmlns:c16="http://schemas.microsoft.com/office/drawing/2014/chart" uri="{C3380CC4-5D6E-409C-BE32-E72D297353CC}">
              <c16:uniqueId val="{00000000-4F20-4CC4-9689-64CCB54B8704}"/>
            </c:ext>
          </c:extLst>
        </c:ser>
        <c:dLbls>
          <c:showLegendKey val="0"/>
          <c:showVal val="0"/>
          <c:showCatName val="0"/>
          <c:showSerName val="0"/>
          <c:showPercent val="0"/>
          <c:showBubbleSize val="0"/>
        </c:dLbls>
        <c:gapWidth val="150"/>
        <c:axId val="323735552"/>
        <c:axId val="32373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4F20-4CC4-9689-64CCB54B8704}"/>
            </c:ext>
          </c:extLst>
        </c:ser>
        <c:dLbls>
          <c:showLegendKey val="0"/>
          <c:showVal val="0"/>
          <c:showCatName val="0"/>
          <c:showSerName val="0"/>
          <c:showPercent val="0"/>
          <c:showBubbleSize val="0"/>
        </c:dLbls>
        <c:marker val="1"/>
        <c:smooth val="0"/>
        <c:axId val="323735552"/>
        <c:axId val="323737120"/>
      </c:lineChart>
      <c:dateAx>
        <c:axId val="323735552"/>
        <c:scaling>
          <c:orientation val="minMax"/>
        </c:scaling>
        <c:delete val="1"/>
        <c:axPos val="b"/>
        <c:numFmt formatCode="&quot;H&quot;yy" sourceLinked="1"/>
        <c:majorTickMark val="none"/>
        <c:minorTickMark val="none"/>
        <c:tickLblPos val="none"/>
        <c:crossAx val="323737120"/>
        <c:crosses val="autoZero"/>
        <c:auto val="1"/>
        <c:lblOffset val="100"/>
        <c:baseTimeUnit val="years"/>
      </c:dateAx>
      <c:valAx>
        <c:axId val="323737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7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89.43</c:v>
                </c:pt>
                <c:pt idx="1">
                  <c:v>94.78</c:v>
                </c:pt>
                <c:pt idx="2">
                  <c:v>106.18</c:v>
                </c:pt>
                <c:pt idx="3">
                  <c:v>115.48</c:v>
                </c:pt>
                <c:pt idx="4">
                  <c:v>131.44</c:v>
                </c:pt>
              </c:numCache>
            </c:numRef>
          </c:val>
          <c:extLst>
            <c:ext xmlns:c16="http://schemas.microsoft.com/office/drawing/2014/chart" uri="{C3380CC4-5D6E-409C-BE32-E72D297353CC}">
              <c16:uniqueId val="{00000000-FB7D-4DCC-B85E-7A28E68A6787}"/>
            </c:ext>
          </c:extLst>
        </c:ser>
        <c:dLbls>
          <c:showLegendKey val="0"/>
          <c:showVal val="0"/>
          <c:showCatName val="0"/>
          <c:showSerName val="0"/>
          <c:showPercent val="0"/>
          <c:showBubbleSize val="0"/>
        </c:dLbls>
        <c:gapWidth val="150"/>
        <c:axId val="324789248"/>
        <c:axId val="32478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B7D-4DCC-B85E-7A28E68A6787}"/>
            </c:ext>
          </c:extLst>
        </c:ser>
        <c:dLbls>
          <c:showLegendKey val="0"/>
          <c:showVal val="0"/>
          <c:showCatName val="0"/>
          <c:showSerName val="0"/>
          <c:showPercent val="0"/>
          <c:showBubbleSize val="0"/>
        </c:dLbls>
        <c:marker val="1"/>
        <c:smooth val="0"/>
        <c:axId val="324789248"/>
        <c:axId val="324789640"/>
      </c:lineChart>
      <c:dateAx>
        <c:axId val="324789248"/>
        <c:scaling>
          <c:orientation val="minMax"/>
        </c:scaling>
        <c:delete val="1"/>
        <c:axPos val="b"/>
        <c:numFmt formatCode="&quot;H&quot;yy" sourceLinked="1"/>
        <c:majorTickMark val="none"/>
        <c:minorTickMark val="none"/>
        <c:tickLblPos val="none"/>
        <c:crossAx val="324789640"/>
        <c:crosses val="autoZero"/>
        <c:auto val="1"/>
        <c:lblOffset val="100"/>
        <c:baseTimeUnit val="years"/>
      </c:dateAx>
      <c:valAx>
        <c:axId val="324789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7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107.89</c:v>
                </c:pt>
                <c:pt idx="1">
                  <c:v>98.64</c:v>
                </c:pt>
                <c:pt idx="2">
                  <c:v>104.41</c:v>
                </c:pt>
                <c:pt idx="3">
                  <c:v>103.93</c:v>
                </c:pt>
                <c:pt idx="4">
                  <c:v>104.27</c:v>
                </c:pt>
              </c:numCache>
            </c:numRef>
          </c:val>
          <c:extLst>
            <c:ext xmlns:c16="http://schemas.microsoft.com/office/drawing/2014/chart" uri="{C3380CC4-5D6E-409C-BE32-E72D297353CC}">
              <c16:uniqueId val="{00000000-9C64-42D7-933C-5CE4FB97C717}"/>
            </c:ext>
          </c:extLst>
        </c:ser>
        <c:dLbls>
          <c:showLegendKey val="0"/>
          <c:showVal val="0"/>
          <c:showCatName val="0"/>
          <c:showSerName val="0"/>
          <c:showPercent val="0"/>
          <c:showBubbleSize val="0"/>
        </c:dLbls>
        <c:gapWidth val="150"/>
        <c:axId val="324790816"/>
        <c:axId val="32478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C64-42D7-933C-5CE4FB97C717}"/>
            </c:ext>
          </c:extLst>
        </c:ser>
        <c:dLbls>
          <c:showLegendKey val="0"/>
          <c:showVal val="0"/>
          <c:showCatName val="0"/>
          <c:showSerName val="0"/>
          <c:showPercent val="0"/>
          <c:showBubbleSize val="0"/>
        </c:dLbls>
        <c:marker val="1"/>
        <c:smooth val="0"/>
        <c:axId val="324790816"/>
        <c:axId val="324787680"/>
      </c:lineChart>
      <c:dateAx>
        <c:axId val="324790816"/>
        <c:scaling>
          <c:orientation val="minMax"/>
        </c:scaling>
        <c:delete val="1"/>
        <c:axPos val="b"/>
        <c:numFmt formatCode="&quot;H&quot;yy" sourceLinked="1"/>
        <c:majorTickMark val="none"/>
        <c:minorTickMark val="none"/>
        <c:tickLblPos val="none"/>
        <c:crossAx val="324787680"/>
        <c:crosses val="autoZero"/>
        <c:auto val="1"/>
        <c:lblOffset val="100"/>
        <c:baseTimeUnit val="years"/>
      </c:dateAx>
      <c:valAx>
        <c:axId val="3247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165.8</c:v>
                </c:pt>
                <c:pt idx="1">
                  <c:v>181.32</c:v>
                </c:pt>
                <c:pt idx="2">
                  <c:v>169.62</c:v>
                </c:pt>
                <c:pt idx="3">
                  <c:v>169.78</c:v>
                </c:pt>
                <c:pt idx="4">
                  <c:v>168.43</c:v>
                </c:pt>
              </c:numCache>
            </c:numRef>
          </c:val>
          <c:extLst>
            <c:ext xmlns:c16="http://schemas.microsoft.com/office/drawing/2014/chart" uri="{C3380CC4-5D6E-409C-BE32-E72D297353CC}">
              <c16:uniqueId val="{00000000-2DD5-4CE2-B413-67092855125E}"/>
            </c:ext>
          </c:extLst>
        </c:ser>
        <c:dLbls>
          <c:showLegendKey val="0"/>
          <c:showVal val="0"/>
          <c:showCatName val="0"/>
          <c:showSerName val="0"/>
          <c:showPercent val="0"/>
          <c:showBubbleSize val="0"/>
        </c:dLbls>
        <c:gapWidth val="150"/>
        <c:axId val="324791208"/>
        <c:axId val="32478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DD5-4CE2-B413-67092855125E}"/>
            </c:ext>
          </c:extLst>
        </c:ser>
        <c:dLbls>
          <c:showLegendKey val="0"/>
          <c:showVal val="0"/>
          <c:showCatName val="0"/>
          <c:showSerName val="0"/>
          <c:showPercent val="0"/>
          <c:showBubbleSize val="0"/>
        </c:dLbls>
        <c:marker val="1"/>
        <c:smooth val="0"/>
        <c:axId val="324791208"/>
        <c:axId val="324785328"/>
      </c:lineChart>
      <c:dateAx>
        <c:axId val="324791208"/>
        <c:scaling>
          <c:orientation val="minMax"/>
        </c:scaling>
        <c:delete val="1"/>
        <c:axPos val="b"/>
        <c:numFmt formatCode="&quot;H&quot;yy" sourceLinked="1"/>
        <c:majorTickMark val="none"/>
        <c:minorTickMark val="none"/>
        <c:tickLblPos val="none"/>
        <c:crossAx val="324785328"/>
        <c:crosses val="autoZero"/>
        <c:auto val="1"/>
        <c:lblOffset val="100"/>
        <c:baseTimeUnit val="years"/>
      </c:dateAx>
      <c:valAx>
        <c:axId val="3247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7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高石市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57805</v>
      </c>
      <c r="AM8" s="71"/>
      <c r="AN8" s="71"/>
      <c r="AO8" s="71"/>
      <c r="AP8" s="71"/>
      <c r="AQ8" s="71"/>
      <c r="AR8" s="71"/>
      <c r="AS8" s="71"/>
      <c r="AT8" s="67">
        <f>データ!$S$6</f>
        <v>11.3</v>
      </c>
      <c r="AU8" s="68"/>
      <c r="AV8" s="68"/>
      <c r="AW8" s="68"/>
      <c r="AX8" s="68"/>
      <c r="AY8" s="68"/>
      <c r="AZ8" s="68"/>
      <c r="BA8" s="68"/>
      <c r="BB8" s="70">
        <f>データ!$T$6</f>
        <v>5115.49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69.28</v>
      </c>
      <c r="J10" s="68"/>
      <c r="K10" s="68"/>
      <c r="L10" s="68"/>
      <c r="M10" s="68"/>
      <c r="N10" s="68"/>
      <c r="O10" s="69"/>
      <c r="P10" s="70">
        <f>データ!$P$6</f>
        <v>100</v>
      </c>
      <c r="Q10" s="70"/>
      <c r="R10" s="70"/>
      <c r="S10" s="70"/>
      <c r="T10" s="70"/>
      <c r="U10" s="70"/>
      <c r="V10" s="70"/>
      <c r="W10" s="71">
        <f>データ!$Q$6</f>
        <v>2845</v>
      </c>
      <c r="X10" s="71"/>
      <c r="Y10" s="71"/>
      <c r="Z10" s="71"/>
      <c r="AA10" s="71"/>
      <c r="AB10" s="71"/>
      <c r="AC10" s="71"/>
      <c r="AD10" s="2"/>
      <c r="AE10" s="2"/>
      <c r="AF10" s="2"/>
      <c r="AG10" s="2"/>
      <c r="AH10" s="4"/>
      <c r="AI10" s="4"/>
      <c r="AJ10" s="4"/>
      <c r="AK10" s="4"/>
      <c r="AL10" s="71">
        <f>データ!$U$6</f>
        <v>57898</v>
      </c>
      <c r="AM10" s="71"/>
      <c r="AN10" s="71"/>
      <c r="AO10" s="71"/>
      <c r="AP10" s="71"/>
      <c r="AQ10" s="71"/>
      <c r="AR10" s="71"/>
      <c r="AS10" s="71"/>
      <c r="AT10" s="67">
        <f>データ!$V$6</f>
        <v>11.77</v>
      </c>
      <c r="AU10" s="68"/>
      <c r="AV10" s="68"/>
      <c r="AW10" s="68"/>
      <c r="AX10" s="68"/>
      <c r="AY10" s="68"/>
      <c r="AZ10" s="68"/>
      <c r="BA10" s="68"/>
      <c r="BB10" s="70">
        <f>データ!$W$6</f>
        <v>4919.12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x1/yxLfZYDITHETQazYHMPwTWKclRKbp1dvrxpDM1uB6F/t/Ph8PjSwr2NXz0u9vRCmV2yYPrj3iM6DpjYURg==" saltValue="Bp/oEcl1aTzqF23Hr3LS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272256</v>
      </c>
      <c r="D6" s="34">
        <f t="shared" si="3"/>
        <v>46</v>
      </c>
      <c r="E6" s="34">
        <f t="shared" si="3"/>
        <v>1</v>
      </c>
      <c r="F6" s="34">
        <f t="shared" si="3"/>
        <v>0</v>
      </c>
      <c r="G6" s="34">
        <f t="shared" si="3"/>
        <v>1</v>
      </c>
      <c r="H6" s="34" t="str">
        <f t="shared" si="3"/>
        <v>大阪府　高石市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69.28</v>
      </c>
      <c r="P6" s="35">
        <f t="shared" si="3"/>
        <v>100</v>
      </c>
      <c r="Q6" s="35">
        <f t="shared" si="3"/>
        <v>2845</v>
      </c>
      <c r="R6" s="35">
        <f t="shared" si="3"/>
        <v>57805</v>
      </c>
      <c r="S6" s="35">
        <f t="shared" si="3"/>
        <v>11.3</v>
      </c>
      <c r="T6" s="35">
        <f t="shared" si="3"/>
        <v>5115.49</v>
      </c>
      <c r="U6" s="35">
        <f t="shared" si="3"/>
        <v>57898</v>
      </c>
      <c r="V6" s="35">
        <f t="shared" si="3"/>
        <v>11.77</v>
      </c>
      <c r="W6" s="35">
        <f t="shared" si="3"/>
        <v>4919.12</v>
      </c>
      <c r="X6" s="36">
        <f>IF(X7="",NA(),X7)</f>
        <v>113.6</v>
      </c>
      <c r="Y6" s="36">
        <f t="shared" ref="Y6:AG6" si="4">IF(Y7="",NA(),Y7)</f>
        <v>105.13</v>
      </c>
      <c r="Z6" s="36">
        <f t="shared" si="4"/>
        <v>110.58</v>
      </c>
      <c r="AA6" s="36">
        <f t="shared" si="4"/>
        <v>109.79</v>
      </c>
      <c r="AB6" s="36">
        <f t="shared" si="4"/>
        <v>110.15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519.69000000000005</v>
      </c>
      <c r="AU6" s="36">
        <f t="shared" ref="AU6:BC6" si="6">IF(AU7="",NA(),AU7)</f>
        <v>479.24</v>
      </c>
      <c r="AV6" s="36">
        <f t="shared" si="6"/>
        <v>624.42999999999995</v>
      </c>
      <c r="AW6" s="36">
        <f t="shared" si="6"/>
        <v>624.94000000000005</v>
      </c>
      <c r="AX6" s="36">
        <f t="shared" si="6"/>
        <v>534.03</v>
      </c>
      <c r="AY6" s="36">
        <f t="shared" si="6"/>
        <v>346.59</v>
      </c>
      <c r="AZ6" s="36">
        <f t="shared" si="6"/>
        <v>357.82</v>
      </c>
      <c r="BA6" s="36">
        <f t="shared" si="6"/>
        <v>355.5</v>
      </c>
      <c r="BB6" s="36">
        <f t="shared" si="6"/>
        <v>349.83</v>
      </c>
      <c r="BC6" s="36">
        <f t="shared" si="6"/>
        <v>360.86</v>
      </c>
      <c r="BD6" s="35" t="str">
        <f>IF(BD7="","",IF(BD7="-","【-】","【"&amp;SUBSTITUTE(TEXT(BD7,"#,##0.00"),"-","△")&amp;"】"))</f>
        <v>【264.97】</v>
      </c>
      <c r="BE6" s="36">
        <f>IF(BE7="",NA(),BE7)</f>
        <v>89.43</v>
      </c>
      <c r="BF6" s="36">
        <f t="shared" ref="BF6:BN6" si="7">IF(BF7="",NA(),BF7)</f>
        <v>94.78</v>
      </c>
      <c r="BG6" s="36">
        <f t="shared" si="7"/>
        <v>106.18</v>
      </c>
      <c r="BH6" s="36">
        <f t="shared" si="7"/>
        <v>115.48</v>
      </c>
      <c r="BI6" s="36">
        <f t="shared" si="7"/>
        <v>131.44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107.89</v>
      </c>
      <c r="BQ6" s="36">
        <f t="shared" ref="BQ6:BY6" si="8">IF(BQ7="",NA(),BQ7)</f>
        <v>98.64</v>
      </c>
      <c r="BR6" s="36">
        <f t="shared" si="8"/>
        <v>104.41</v>
      </c>
      <c r="BS6" s="36">
        <f t="shared" si="8"/>
        <v>103.93</v>
      </c>
      <c r="BT6" s="36">
        <f t="shared" si="8"/>
        <v>104.27</v>
      </c>
      <c r="BU6" s="36">
        <f t="shared" si="8"/>
        <v>105.71</v>
      </c>
      <c r="BV6" s="36">
        <f t="shared" si="8"/>
        <v>106.01</v>
      </c>
      <c r="BW6" s="36">
        <f t="shared" si="8"/>
        <v>104.57</v>
      </c>
      <c r="BX6" s="36">
        <f t="shared" si="8"/>
        <v>103.54</v>
      </c>
      <c r="BY6" s="36">
        <f t="shared" si="8"/>
        <v>103.32</v>
      </c>
      <c r="BZ6" s="35" t="str">
        <f>IF(BZ7="","",IF(BZ7="-","【-】","【"&amp;SUBSTITUTE(TEXT(BZ7,"#,##0.00"),"-","△")&amp;"】"))</f>
        <v>【103.24】</v>
      </c>
      <c r="CA6" s="36">
        <f>IF(CA7="",NA(),CA7)</f>
        <v>165.8</v>
      </c>
      <c r="CB6" s="36">
        <f t="shared" ref="CB6:CJ6" si="9">IF(CB7="",NA(),CB7)</f>
        <v>181.32</v>
      </c>
      <c r="CC6" s="36">
        <f t="shared" si="9"/>
        <v>169.62</v>
      </c>
      <c r="CD6" s="36">
        <f t="shared" si="9"/>
        <v>169.78</v>
      </c>
      <c r="CE6" s="36">
        <f t="shared" si="9"/>
        <v>168.43</v>
      </c>
      <c r="CF6" s="36">
        <f t="shared" si="9"/>
        <v>162.15</v>
      </c>
      <c r="CG6" s="36">
        <f t="shared" si="9"/>
        <v>162.24</v>
      </c>
      <c r="CH6" s="36">
        <f t="shared" si="9"/>
        <v>165.47</v>
      </c>
      <c r="CI6" s="36">
        <f t="shared" si="9"/>
        <v>167.46</v>
      </c>
      <c r="CJ6" s="36">
        <f t="shared" si="9"/>
        <v>168.56</v>
      </c>
      <c r="CK6" s="35" t="str">
        <f>IF(CK7="","",IF(CK7="-","【-】","【"&amp;SUBSTITUTE(TEXT(CK7,"#,##0.00"),"-","△")&amp;"】"))</f>
        <v>【168.38】</v>
      </c>
      <c r="CL6" s="36">
        <f>IF(CL7="",NA(),CL7)</f>
        <v>51.29</v>
      </c>
      <c r="CM6" s="36">
        <f t="shared" ref="CM6:CU6" si="10">IF(CM7="",NA(),CM7)</f>
        <v>51.15</v>
      </c>
      <c r="CN6" s="36">
        <f t="shared" si="10"/>
        <v>50.8</v>
      </c>
      <c r="CO6" s="36">
        <f t="shared" si="10"/>
        <v>49.8</v>
      </c>
      <c r="CP6" s="36">
        <f t="shared" si="10"/>
        <v>49.48</v>
      </c>
      <c r="CQ6" s="36">
        <f t="shared" si="10"/>
        <v>59.34</v>
      </c>
      <c r="CR6" s="36">
        <f t="shared" si="10"/>
        <v>59.11</v>
      </c>
      <c r="CS6" s="36">
        <f t="shared" si="10"/>
        <v>59.74</v>
      </c>
      <c r="CT6" s="36">
        <f t="shared" si="10"/>
        <v>59.46</v>
      </c>
      <c r="CU6" s="36">
        <f t="shared" si="10"/>
        <v>59.51</v>
      </c>
      <c r="CV6" s="35" t="str">
        <f>IF(CV7="","",IF(CV7="-","【-】","【"&amp;SUBSTITUTE(TEXT(CV7,"#,##0.00"),"-","△")&amp;"】"))</f>
        <v>【60.00】</v>
      </c>
      <c r="CW6" s="36">
        <f>IF(CW7="",NA(),CW7)</f>
        <v>91.19</v>
      </c>
      <c r="CX6" s="36">
        <f t="shared" ref="CX6:DF6" si="11">IF(CX7="",NA(),CX7)</f>
        <v>91.76</v>
      </c>
      <c r="CY6" s="36">
        <f t="shared" si="11"/>
        <v>91.39</v>
      </c>
      <c r="CZ6" s="36">
        <f t="shared" si="11"/>
        <v>92.34</v>
      </c>
      <c r="DA6" s="36">
        <f t="shared" si="11"/>
        <v>92.07</v>
      </c>
      <c r="DB6" s="36">
        <f t="shared" si="11"/>
        <v>87.74</v>
      </c>
      <c r="DC6" s="36">
        <f t="shared" si="11"/>
        <v>87.91</v>
      </c>
      <c r="DD6" s="36">
        <f t="shared" si="11"/>
        <v>87.28</v>
      </c>
      <c r="DE6" s="36">
        <f t="shared" si="11"/>
        <v>87.41</v>
      </c>
      <c r="DF6" s="36">
        <f t="shared" si="11"/>
        <v>87.08</v>
      </c>
      <c r="DG6" s="35" t="str">
        <f>IF(DG7="","",IF(DG7="-","【-】","【"&amp;SUBSTITUTE(TEXT(DG7,"#,##0.00"),"-","△")&amp;"】"))</f>
        <v>【89.80】</v>
      </c>
      <c r="DH6" s="36">
        <f>IF(DH7="",NA(),DH7)</f>
        <v>60.3</v>
      </c>
      <c r="DI6" s="36">
        <f t="shared" ref="DI6:DQ6" si="12">IF(DI7="",NA(),DI7)</f>
        <v>60.24</v>
      </c>
      <c r="DJ6" s="36">
        <f t="shared" si="12"/>
        <v>59.76</v>
      </c>
      <c r="DK6" s="36">
        <f t="shared" si="12"/>
        <v>59.92</v>
      </c>
      <c r="DL6" s="36">
        <f t="shared" si="12"/>
        <v>59.18</v>
      </c>
      <c r="DM6" s="36">
        <f t="shared" si="12"/>
        <v>46.27</v>
      </c>
      <c r="DN6" s="36">
        <f t="shared" si="12"/>
        <v>46.88</v>
      </c>
      <c r="DO6" s="36">
        <f t="shared" si="12"/>
        <v>46.94</v>
      </c>
      <c r="DP6" s="36">
        <f t="shared" si="12"/>
        <v>47.62</v>
      </c>
      <c r="DQ6" s="36">
        <f t="shared" si="12"/>
        <v>48.55</v>
      </c>
      <c r="DR6" s="35" t="str">
        <f>IF(DR7="","",IF(DR7="-","【-】","【"&amp;SUBSTITUTE(TEXT(DR7,"#,##0.00"),"-","△")&amp;"】"))</f>
        <v>【49.59】</v>
      </c>
      <c r="DS6" s="36">
        <f>IF(DS7="",NA(),DS7)</f>
        <v>25.98</v>
      </c>
      <c r="DT6" s="36">
        <f t="shared" ref="DT6:EB6" si="13">IF(DT7="",NA(),DT7)</f>
        <v>27.01</v>
      </c>
      <c r="DU6" s="36">
        <f t="shared" si="13"/>
        <v>30.1</v>
      </c>
      <c r="DV6" s="36">
        <f t="shared" si="13"/>
        <v>32.61</v>
      </c>
      <c r="DW6" s="36">
        <f t="shared" si="13"/>
        <v>32.340000000000003</v>
      </c>
      <c r="DX6" s="36">
        <f t="shared" si="13"/>
        <v>10.93</v>
      </c>
      <c r="DY6" s="36">
        <f t="shared" si="13"/>
        <v>13.39</v>
      </c>
      <c r="DZ6" s="36">
        <f t="shared" si="13"/>
        <v>14.48</v>
      </c>
      <c r="EA6" s="36">
        <f t="shared" si="13"/>
        <v>16.27</v>
      </c>
      <c r="EB6" s="36">
        <f t="shared" si="13"/>
        <v>17.11</v>
      </c>
      <c r="EC6" s="35" t="str">
        <f>IF(EC7="","",IF(EC7="-","【-】","【"&amp;SUBSTITUTE(TEXT(EC7,"#,##0.00"),"-","△")&amp;"】"))</f>
        <v>【19.44】</v>
      </c>
      <c r="ED6" s="36">
        <f>IF(ED7="",NA(),ED7)</f>
        <v>1.37</v>
      </c>
      <c r="EE6" s="36">
        <f t="shared" ref="EE6:EM6" si="14">IF(EE7="",NA(),EE7)</f>
        <v>1.86</v>
      </c>
      <c r="EF6" s="36">
        <f t="shared" si="14"/>
        <v>2.1</v>
      </c>
      <c r="EG6" s="36">
        <f t="shared" si="14"/>
        <v>2.0299999999999998</v>
      </c>
      <c r="EH6" s="36">
        <f t="shared" si="14"/>
        <v>2.91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272256</v>
      </c>
      <c r="D7" s="38">
        <v>46</v>
      </c>
      <c r="E7" s="38">
        <v>1</v>
      </c>
      <c r="F7" s="38">
        <v>0</v>
      </c>
      <c r="G7" s="38">
        <v>1</v>
      </c>
      <c r="H7" s="38" t="s">
        <v>93</v>
      </c>
      <c r="I7" s="38" t="s">
        <v>94</v>
      </c>
      <c r="J7" s="38" t="s">
        <v>95</v>
      </c>
      <c r="K7" s="38" t="s">
        <v>96</v>
      </c>
      <c r="L7" s="38" t="s">
        <v>97</v>
      </c>
      <c r="M7" s="38" t="s">
        <v>98</v>
      </c>
      <c r="N7" s="39" t="s">
        <v>99</v>
      </c>
      <c r="O7" s="39">
        <v>69.28</v>
      </c>
      <c r="P7" s="39">
        <v>100</v>
      </c>
      <c r="Q7" s="39">
        <v>2845</v>
      </c>
      <c r="R7" s="39">
        <v>57805</v>
      </c>
      <c r="S7" s="39">
        <v>11.3</v>
      </c>
      <c r="T7" s="39">
        <v>5115.49</v>
      </c>
      <c r="U7" s="39">
        <v>57898</v>
      </c>
      <c r="V7" s="39">
        <v>11.77</v>
      </c>
      <c r="W7" s="39">
        <v>4919.12</v>
      </c>
      <c r="X7" s="39">
        <v>113.6</v>
      </c>
      <c r="Y7" s="39">
        <v>105.13</v>
      </c>
      <c r="Z7" s="39">
        <v>110.58</v>
      </c>
      <c r="AA7" s="39">
        <v>109.79</v>
      </c>
      <c r="AB7" s="39">
        <v>110.15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519.69000000000005</v>
      </c>
      <c r="AU7" s="39">
        <v>479.24</v>
      </c>
      <c r="AV7" s="39">
        <v>624.42999999999995</v>
      </c>
      <c r="AW7" s="39">
        <v>624.94000000000005</v>
      </c>
      <c r="AX7" s="39">
        <v>534.03</v>
      </c>
      <c r="AY7" s="39">
        <v>346.59</v>
      </c>
      <c r="AZ7" s="39">
        <v>357.82</v>
      </c>
      <c r="BA7" s="39">
        <v>355.5</v>
      </c>
      <c r="BB7" s="39">
        <v>349.83</v>
      </c>
      <c r="BC7" s="39">
        <v>360.86</v>
      </c>
      <c r="BD7" s="39">
        <v>264.97000000000003</v>
      </c>
      <c r="BE7" s="39">
        <v>89.43</v>
      </c>
      <c r="BF7" s="39">
        <v>94.78</v>
      </c>
      <c r="BG7" s="39">
        <v>106.18</v>
      </c>
      <c r="BH7" s="39">
        <v>115.48</v>
      </c>
      <c r="BI7" s="39">
        <v>131.44</v>
      </c>
      <c r="BJ7" s="39">
        <v>312.02999999999997</v>
      </c>
      <c r="BK7" s="39">
        <v>307.45999999999998</v>
      </c>
      <c r="BL7" s="39">
        <v>312.58</v>
      </c>
      <c r="BM7" s="39">
        <v>314.87</v>
      </c>
      <c r="BN7" s="39">
        <v>309.27999999999997</v>
      </c>
      <c r="BO7" s="39">
        <v>266.61</v>
      </c>
      <c r="BP7" s="39">
        <v>107.89</v>
      </c>
      <c r="BQ7" s="39">
        <v>98.64</v>
      </c>
      <c r="BR7" s="39">
        <v>104.41</v>
      </c>
      <c r="BS7" s="39">
        <v>103.93</v>
      </c>
      <c r="BT7" s="39">
        <v>104.27</v>
      </c>
      <c r="BU7" s="39">
        <v>105.71</v>
      </c>
      <c r="BV7" s="39">
        <v>106.01</v>
      </c>
      <c r="BW7" s="39">
        <v>104.57</v>
      </c>
      <c r="BX7" s="39">
        <v>103.54</v>
      </c>
      <c r="BY7" s="39">
        <v>103.32</v>
      </c>
      <c r="BZ7" s="39">
        <v>103.24</v>
      </c>
      <c r="CA7" s="39">
        <v>165.8</v>
      </c>
      <c r="CB7" s="39">
        <v>181.32</v>
      </c>
      <c r="CC7" s="39">
        <v>169.62</v>
      </c>
      <c r="CD7" s="39">
        <v>169.78</v>
      </c>
      <c r="CE7" s="39">
        <v>168.43</v>
      </c>
      <c r="CF7" s="39">
        <v>162.15</v>
      </c>
      <c r="CG7" s="39">
        <v>162.24</v>
      </c>
      <c r="CH7" s="39">
        <v>165.47</v>
      </c>
      <c r="CI7" s="39">
        <v>167.46</v>
      </c>
      <c r="CJ7" s="39">
        <v>168.56</v>
      </c>
      <c r="CK7" s="39">
        <v>168.38</v>
      </c>
      <c r="CL7" s="39">
        <v>51.29</v>
      </c>
      <c r="CM7" s="39">
        <v>51.15</v>
      </c>
      <c r="CN7" s="39">
        <v>50.8</v>
      </c>
      <c r="CO7" s="39">
        <v>49.8</v>
      </c>
      <c r="CP7" s="39">
        <v>49.48</v>
      </c>
      <c r="CQ7" s="39">
        <v>59.34</v>
      </c>
      <c r="CR7" s="39">
        <v>59.11</v>
      </c>
      <c r="CS7" s="39">
        <v>59.74</v>
      </c>
      <c r="CT7" s="39">
        <v>59.46</v>
      </c>
      <c r="CU7" s="39">
        <v>59.51</v>
      </c>
      <c r="CV7" s="39">
        <v>60</v>
      </c>
      <c r="CW7" s="39">
        <v>91.19</v>
      </c>
      <c r="CX7" s="39">
        <v>91.76</v>
      </c>
      <c r="CY7" s="39">
        <v>91.39</v>
      </c>
      <c r="CZ7" s="39">
        <v>92.34</v>
      </c>
      <c r="DA7" s="39">
        <v>92.07</v>
      </c>
      <c r="DB7" s="39">
        <v>87.74</v>
      </c>
      <c r="DC7" s="39">
        <v>87.91</v>
      </c>
      <c r="DD7" s="39">
        <v>87.28</v>
      </c>
      <c r="DE7" s="39">
        <v>87.41</v>
      </c>
      <c r="DF7" s="39">
        <v>87.08</v>
      </c>
      <c r="DG7" s="39">
        <v>89.8</v>
      </c>
      <c r="DH7" s="39">
        <v>60.3</v>
      </c>
      <c r="DI7" s="39">
        <v>60.24</v>
      </c>
      <c r="DJ7" s="39">
        <v>59.76</v>
      </c>
      <c r="DK7" s="39">
        <v>59.92</v>
      </c>
      <c r="DL7" s="39">
        <v>59.18</v>
      </c>
      <c r="DM7" s="39">
        <v>46.27</v>
      </c>
      <c r="DN7" s="39">
        <v>46.88</v>
      </c>
      <c r="DO7" s="39">
        <v>46.94</v>
      </c>
      <c r="DP7" s="39">
        <v>47.62</v>
      </c>
      <c r="DQ7" s="39">
        <v>48.55</v>
      </c>
      <c r="DR7" s="39">
        <v>49.59</v>
      </c>
      <c r="DS7" s="39">
        <v>25.98</v>
      </c>
      <c r="DT7" s="39">
        <v>27.01</v>
      </c>
      <c r="DU7" s="39">
        <v>30.1</v>
      </c>
      <c r="DV7" s="39">
        <v>32.61</v>
      </c>
      <c r="DW7" s="39">
        <v>32.340000000000003</v>
      </c>
      <c r="DX7" s="39">
        <v>10.93</v>
      </c>
      <c r="DY7" s="39">
        <v>13.39</v>
      </c>
      <c r="DZ7" s="39">
        <v>14.48</v>
      </c>
      <c r="EA7" s="39">
        <v>16.27</v>
      </c>
      <c r="EB7" s="39">
        <v>17.11</v>
      </c>
      <c r="EC7" s="39">
        <v>19.440000000000001</v>
      </c>
      <c r="ED7" s="39">
        <v>1.37</v>
      </c>
      <c r="EE7" s="39">
        <v>1.86</v>
      </c>
      <c r="EF7" s="39">
        <v>2.1</v>
      </c>
      <c r="EG7" s="39">
        <v>2.0299999999999998</v>
      </c>
      <c r="EH7" s="39">
        <v>2.91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