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0.10.1.8\高石市\土木部\上下水道課\05_総務係\02_水道総務\000_桂neo\◆20.財政課 -byT\大阪府市町村課財政グループ(四半期)\◆経営比較分析表\R３\～回答\"/>
    </mc:Choice>
  </mc:AlternateContent>
  <xr:revisionPtr revIDLastSave="0" documentId="13_ncr:1_{60A636AB-28CC-4DFB-A784-713EC6E73567}" xr6:coauthVersionLast="36" xr6:coauthVersionMax="36" xr10:uidLastSave="{00000000-0000-0000-0000-000000000000}"/>
  <workbookProtection workbookAlgorithmName="SHA-512" workbookHashValue="lkYKeiMLqEB6Ej3MgdONj9/qu9G4LC0NuZVolezdeHRB8QG5ubP4mosnYy4/nzP0u4Aqi5GF9ZYi7XrMAg/r5Q==" workbookSaltValue="edoL+gj2GoqDG9YoQhK/4Q==" workbookSpinCount="100000" lockStructure="1"/>
  <bookViews>
    <workbookView xWindow="0" yWindow="0" windowWidth="20145" windowHeight="7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<sst xmlns="http://schemas.openxmlformats.org/spreadsheetml/2006/main" count="228" uniqueCount="115">
  <si>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</si>
  <si>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</si>
  <si>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</si>
  <si>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</si>
  <si>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</si>
  <si>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</si>
  <si>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</si>
  <si>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</si>
  <si>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</si>
  <si>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</si>
  <si>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</si>
  <si>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</si>
  <si>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</si>
  <si>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</si>
  <si>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</si>
  <si>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</si>
  <si>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</si>
  <si>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</si>
  <si>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</si>
  <si>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</si>
  <si>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</si>
  <si>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</si>
  <si>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</si>
  <si>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</si>
  <si>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</si>
  <si>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</si>
  <si>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</si>
  <si>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</si>
  <si>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</si>
  <si>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</si>
  <si>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</si>
  <si>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</si>
  <si>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</si>
  <si>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</si>
  <si>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</si>
  <si>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</si>
  <si>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</si>
  <si>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</si>
  <si>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</si>
  <si>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</si>
  <si>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</si>
  <si>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</si>
  <si>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</si>
  <si>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</si>
  <si>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</si>
  <si>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</si>
  <si>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</si>
  <si>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</si>
  <si>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</si>
  <si>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</si>
  <si>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</si>
  <si>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</si>
  <si>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</si>
  <si>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</si>
  <si>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</si>
  <si>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</si>
  <si>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</si>
  <si>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</si>
  <si>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</si>
  <si>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</si>
  <si>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</si>
  <si>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</si>
  <si>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</si>
  <si>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</si>
  <si>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</si>
  <si>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</si>
  <si>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</si>
  <si>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</si>
  <si>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</si>
  <si>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</si>
  <si>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</si>
  <si>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</si>
  <si>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</si>
  <si>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</si>
  <si>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</si>
  <si>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</si>
  <si>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</si>
  <si>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</si>
  <si>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</si>
  <si>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</si>
  <si>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</si>
  <si>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</si>
  <si>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</si>
  <si>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</si>
  <si>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</si>
  <si>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</si>
  <si>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</si>
  <si>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</si>
  <si>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</si>
  <si>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</si>
  <si>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</si>
  <si>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</si>
  <si>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</si>
  <si>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</si>
  <si>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</si>
  <si>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</si>
  <si>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</si>
  <si>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</si>
  <si>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</si>
  <si>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</si>
  <si>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</si>
  <si>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</si>
  <si>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</si>
  <si>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</si>
  <si>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</si>
  <si>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</si>
  <si>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</si>
  <si>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</si>
  <si>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</si>
  <si>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</si>
  <si>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</si>
  <si>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</si>
  <si>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①経常収支比率については、近年、給水人口の減少や節水機器の普及などにより　給水収益が減少していますが、令和2年度より予算組みを変更したことに伴い、請負工事費、委託料等の経常費用が大幅に減少したことにより、前年度より19.69ポイント上昇しており、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④企業債残高対給水収益比率については、老朽管更新工事や高石配水場長寿命化工事に伴う企業債の増加により上昇傾向にありますが、類似団体平均値に比べ低い水準で推移しています。
⑤料金回収率については、経常費用が大幅に減少したこと等により前年度に比べ高い数値となっています。
⑥給水原価については、令和2年度より予算組みを変更したことに伴い、経常費用が大幅に減少したことにより、前年度に比べ30.16円減少しています。
⑦施設利用率については、給水人口の減少により減少傾向にあり、前年度と同程度となっています。
⑧有収率については、老朽管更新工事を進めていることにより増加傾向にあります。</t>
    <phoneticPr fontId="4"/>
  </si>
  <si>
    <t>①有形固定資産減価償却率については、「高石配水場長寿命化計画」に基づき老朽化等の対策を進めているため、前年度と比較すると微減しています。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③管路更新率については、老朽管更新事業を60年周期で計画的に実施しているため、類似団体平均値と比較すると高い水準で推移しています。</t>
    <phoneticPr fontId="4"/>
  </si>
  <si>
    <t>令和2年度におい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
　また、「経営戦略」では令和10年度までは健全な経営が維持できることが見込まれておりますが、その先の10年については経営状況は厳しくなる見込みのため、今後も引き続き経営基盤の強化に努めて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</si>
</sst>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1.86</c:v>
                </c:pt>
                <c:pt idx="1">
                  <c:v>2.1</c:v>
                </c:pt>
                <c:pt idx="2">
                  <c:v>2.0299999999999998</c:v>
                </c:pt>
                <c:pt idx="3">
                  <c:v>2.91</c:v>
                </c:pt>
                <c:pt idx="4">
                  <c:v>1.86</c:v>
                </c:pt>
              </c:numCache>
            </c:numRef>
          </c:val>
          <c:extLst>
            <c:ext xmlns:c16="http://schemas.microsoft.com/office/drawing/2014/chart" uri="{C3380CC4-5D6E-409C-BE32-E72D297353CC}">
              <c16:uniqueId val="{00000000-0DA0-4EFD-81FB-45210F783E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DA0-4EFD-81FB-45210F783E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51.15</c:v>
                </c:pt>
                <c:pt idx="1">
                  <c:v>50.8</c:v>
                </c:pt>
                <c:pt idx="2">
                  <c:v>49.8</c:v>
                </c:pt>
                <c:pt idx="3">
                  <c:v>49.48</c:v>
                </c:pt>
                <c:pt idx="4">
                  <c:v>49.59</c:v>
                </c:pt>
              </c:numCache>
            </c:numRef>
          </c:val>
          <c:extLst>
            <c:ext xmlns:c16="http://schemas.microsoft.com/office/drawing/2014/chart" uri="{C3380CC4-5D6E-409C-BE32-E72D297353CC}">
              <c16:uniqueId val="{00000000-5439-4F62-B918-3DC5FE44C7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439-4F62-B918-3DC5FE44C7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91.76</c:v>
                </c:pt>
                <c:pt idx="1">
                  <c:v>91.39</c:v>
                </c:pt>
                <c:pt idx="2">
                  <c:v>92.34</c:v>
                </c:pt>
                <c:pt idx="3">
                  <c:v>92.07</c:v>
                </c:pt>
                <c:pt idx="4">
                  <c:v>93.26</c:v>
                </c:pt>
              </c:numCache>
            </c:numRef>
          </c:val>
          <c:extLst>
            <c:ext xmlns:c16="http://schemas.microsoft.com/office/drawing/2014/chart" uri="{C3380CC4-5D6E-409C-BE32-E72D297353CC}">
              <c16:uniqueId val="{00000000-896A-49F1-A5E4-AF75F1AC20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96A-49F1-A5E4-AF75F1AC20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105.13</c:v>
                </c:pt>
                <c:pt idx="1">
                  <c:v>110.58</c:v>
                </c:pt>
                <c:pt idx="2">
                  <c:v>109.79</c:v>
                </c:pt>
                <c:pt idx="3">
                  <c:v>110.15</c:v>
                </c:pt>
                <c:pt idx="4">
                  <c:v>129.84</c:v>
                </c:pt>
              </c:numCache>
            </c:numRef>
          </c:val>
          <c:extLst>
            <c:ext xmlns:c16="http://schemas.microsoft.com/office/drawing/2014/chart" uri="{C3380CC4-5D6E-409C-BE32-E72D297353CC}">
              <c16:uniqueId val="{00000000-D318-4CA1-8DCE-9BEE2D89A7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318-4CA1-8DCE-9BEE2D89A7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60.24</c:v>
                </c:pt>
                <c:pt idx="1">
                  <c:v>59.76</c:v>
                </c:pt>
                <c:pt idx="2">
                  <c:v>59.92</c:v>
                </c:pt>
                <c:pt idx="3">
                  <c:v>59.18</c:v>
                </c:pt>
                <c:pt idx="4">
                  <c:v>56.39</c:v>
                </c:pt>
              </c:numCache>
            </c:numRef>
          </c:val>
          <c:extLst>
            <c:ext xmlns:c16="http://schemas.microsoft.com/office/drawing/2014/chart" uri="{C3380CC4-5D6E-409C-BE32-E72D297353CC}">
              <c16:uniqueId val="{00000000-BF95-4E58-BEBD-79B431F09A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BF95-4E58-BEBD-79B431F09A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27.01</c:v>
                </c:pt>
                <c:pt idx="1">
                  <c:v>30.1</c:v>
                </c:pt>
                <c:pt idx="2">
                  <c:v>32.61</c:v>
                </c:pt>
                <c:pt idx="3">
                  <c:v>32.340000000000003</c:v>
                </c:pt>
                <c:pt idx="4">
                  <c:v>34.01</c:v>
                </c:pt>
              </c:numCache>
            </c:numRef>
          </c:val>
          <c:extLst>
            <c:ext xmlns:c16="http://schemas.microsoft.com/office/drawing/2014/chart" uri="{C3380CC4-5D6E-409C-BE32-E72D297353CC}">
              <c16:uniqueId val="{00000000-BC4C-4147-BA35-6EF5FD17F2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C4C-4147-BA35-6EF5FD17F2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B-45ED-880C-E12E711738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ADB-45ED-880C-E12E711738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479.24</c:v>
                </c:pt>
                <c:pt idx="1">
                  <c:v>624.42999999999995</c:v>
                </c:pt>
                <c:pt idx="2">
                  <c:v>624.94000000000005</c:v>
                </c:pt>
                <c:pt idx="3">
                  <c:v>534.03</c:v>
                </c:pt>
                <c:pt idx="4">
                  <c:v>421.53</c:v>
                </c:pt>
              </c:numCache>
            </c:numRef>
          </c:val>
          <c:extLst>
            <c:ext xmlns:c16="http://schemas.microsoft.com/office/drawing/2014/chart" uri="{C3380CC4-5D6E-409C-BE32-E72D297353CC}">
              <c16:uniqueId val="{00000000-29C8-449D-96FC-ADE6B0C9A6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9C8-449D-96FC-ADE6B0C9A6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94.78</c:v>
                </c:pt>
                <c:pt idx="1">
                  <c:v>106.18</c:v>
                </c:pt>
                <c:pt idx="2">
                  <c:v>115.48</c:v>
                </c:pt>
                <c:pt idx="3">
                  <c:v>131.44</c:v>
                </c:pt>
                <c:pt idx="4">
                  <c:v>164.65</c:v>
                </c:pt>
              </c:numCache>
            </c:numRef>
          </c:val>
          <c:extLst>
            <c:ext xmlns:c16="http://schemas.microsoft.com/office/drawing/2014/chart" uri="{C3380CC4-5D6E-409C-BE32-E72D297353CC}">
              <c16:uniqueId val="{00000000-EC52-4D95-B0B1-F348714A91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C52-4D95-B0B1-F348714A91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98.64</c:v>
                </c:pt>
                <c:pt idx="1">
                  <c:v>104.41</c:v>
                </c:pt>
                <c:pt idx="2">
                  <c:v>103.93</c:v>
                </c:pt>
                <c:pt idx="3">
                  <c:v>104.27</c:v>
                </c:pt>
                <c:pt idx="4">
                  <c:v>117.08</c:v>
                </c:pt>
              </c:numCache>
            </c:numRef>
          </c:val>
          <c:extLst>
            <c:ext xmlns:c16="http://schemas.microsoft.com/office/drawing/2014/chart" uri="{C3380CC4-5D6E-409C-BE32-E72D297353CC}">
              <c16:uniqueId val="{00000000-05D9-4012-A7F9-DA3638D0F3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5D9-4012-A7F9-DA3638D0F3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181.32</c:v>
                </c:pt>
                <c:pt idx="1">
                  <c:v>169.62</c:v>
                </c:pt>
                <c:pt idx="2">
                  <c:v>169.78</c:v>
                </c:pt>
                <c:pt idx="3">
                  <c:v>168.43</c:v>
                </c:pt>
                <c:pt idx="4">
                  <c:v>138.27000000000001</c:v>
                </c:pt>
              </c:numCache>
            </c:numRef>
          </c:val>
          <c:extLst>
            <c:ext xmlns:c16="http://schemas.microsoft.com/office/drawing/2014/chart" uri="{C3380CC4-5D6E-409C-BE32-E72D297353CC}">
              <c16:uniqueId val="{00000000-ACD0-43E2-A8FE-747311D6FB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CD0-43E2-A8FE-747311D6FB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117" zoomScaleNormal="117" workbookViewId="0">
      <selection activeCell="BK79" sqref="BK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高石市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57540</v>
      </c>
      <c r="AM8" s="61"/>
      <c r="AN8" s="61"/>
      <c r="AO8" s="61"/>
      <c r="AP8" s="61"/>
      <c r="AQ8" s="61"/>
      <c r="AR8" s="61"/>
      <c r="AS8" s="61"/>
      <c r="AT8" s="52">
        <f>データ!$S$6</f>
        <v>11.3</v>
      </c>
      <c r="AU8" s="53"/>
      <c r="AV8" s="53"/>
      <c r="AW8" s="53"/>
      <c r="AX8" s="53"/>
      <c r="AY8" s="53"/>
      <c r="AZ8" s="53"/>
      <c r="BA8" s="53"/>
      <c r="BB8" s="54">
        <f>データ!$T$6</f>
        <v>5092.04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66.739999999999995</v>
      </c>
      <c r="J10" s="53"/>
      <c r="K10" s="53"/>
      <c r="L10" s="53"/>
      <c r="M10" s="53"/>
      <c r="N10" s="53"/>
      <c r="O10" s="64"/>
      <c r="P10" s="54">
        <f>データ!$P$6</f>
        <v>100</v>
      </c>
      <c r="Q10" s="54"/>
      <c r="R10" s="54"/>
      <c r="S10" s="54"/>
      <c r="T10" s="54"/>
      <c r="U10" s="54"/>
      <c r="V10" s="54"/>
      <c r="W10" s="61">
        <f>データ!$Q$6</f>
        <v>2845</v>
      </c>
      <c r="X10" s="61"/>
      <c r="Y10" s="61"/>
      <c r="Z10" s="61"/>
      <c r="AA10" s="61"/>
      <c r="AB10" s="61"/>
      <c r="AC10" s="61"/>
      <c r="AD10" s="2"/>
      <c r="AE10" s="2"/>
      <c r="AF10" s="2"/>
      <c r="AG10" s="2"/>
      <c r="AH10" s="4"/>
      <c r="AI10" s="4"/>
      <c r="AJ10" s="4"/>
      <c r="AK10" s="4"/>
      <c r="AL10" s="61">
        <f>データ!$U$6</f>
        <v>57599</v>
      </c>
      <c r="AM10" s="61"/>
      <c r="AN10" s="61"/>
      <c r="AO10" s="61"/>
      <c r="AP10" s="61"/>
      <c r="AQ10" s="61"/>
      <c r="AR10" s="61"/>
      <c r="AS10" s="61"/>
      <c r="AT10" s="52">
        <f>データ!$V$6</f>
        <v>11.77</v>
      </c>
      <c r="AU10" s="53"/>
      <c r="AV10" s="53"/>
      <c r="AW10" s="53"/>
      <c r="AX10" s="53"/>
      <c r="AY10" s="53"/>
      <c r="AZ10" s="53"/>
      <c r="BA10" s="53"/>
      <c r="BB10" s="54">
        <f>データ!$W$6</f>
        <v>4893.71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PD3FQKfIoV4BmIjQII4U8wA5wJoHmc+0l2Nj/6htwxSMTHSzdBHeNaMz1bdE9jXXpJkSGTzGncYUF06y4b79A==" saltValue="Fo5xGd4eGgfnzMffRYJv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272256</v>
      </c>
      <c r="D6" s="34">
        <f t="shared" si="3"/>
        <v>46</v>
      </c>
      <c r="E6" s="34">
        <f t="shared" si="3"/>
        <v>1</v>
      </c>
      <c r="F6" s="34">
        <f t="shared" si="3"/>
        <v>0</v>
      </c>
      <c r="G6" s="34">
        <f t="shared" si="3"/>
        <v>1</v>
      </c>
      <c r="H6" s="34" t="str">
        <f t="shared" si="3"/>
        <v>大阪府　高石市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66.739999999999995</v>
      </c>
      <c r="P6" s="35">
        <f t="shared" si="3"/>
        <v>100</v>
      </c>
      <c r="Q6" s="35">
        <f t="shared" si="3"/>
        <v>2845</v>
      </c>
      <c r="R6" s="35">
        <f t="shared" si="3"/>
        <v>57540</v>
      </c>
      <c r="S6" s="35">
        <f t="shared" si="3"/>
        <v>11.3</v>
      </c>
      <c r="T6" s="35">
        <f t="shared" si="3"/>
        <v>5092.04</v>
      </c>
      <c r="U6" s="35">
        <f t="shared" si="3"/>
        <v>57599</v>
      </c>
      <c r="V6" s="35">
        <f t="shared" si="3"/>
        <v>11.77</v>
      </c>
      <c r="W6" s="35">
        <f t="shared" si="3"/>
        <v>4893.71</v>
      </c>
      <c r="X6" s="36">
        <f>IF(X7="",NA(),X7)</f>
        <v>105.13</v>
      </c>
      <c r="Y6" s="36">
        <f t="shared" ref="Y6:AG6" si="4">IF(Y7="",NA(),Y7)</f>
        <v>110.58</v>
      </c>
      <c r="Z6" s="36">
        <f t="shared" si="4"/>
        <v>109.79</v>
      </c>
      <c r="AA6" s="36">
        <f t="shared" si="4"/>
        <v>110.15</v>
      </c>
      <c r="AB6" s="36">
        <f t="shared" si="4"/>
        <v>129.84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479.24</v>
      </c>
      <c r="AU6" s="36">
        <f t="shared" ref="AU6:BC6" si="6">IF(AU7="",NA(),AU7)</f>
        <v>624.42999999999995</v>
      </c>
      <c r="AV6" s="36">
        <f t="shared" si="6"/>
        <v>624.94000000000005</v>
      </c>
      <c r="AW6" s="36">
        <f t="shared" si="6"/>
        <v>534.03</v>
      </c>
      <c r="AX6" s="36">
        <f t="shared" si="6"/>
        <v>421.53</v>
      </c>
      <c r="AY6" s="36">
        <f t="shared" si="6"/>
        <v>357.82</v>
      </c>
      <c r="AZ6" s="36">
        <f t="shared" si="6"/>
        <v>355.5</v>
      </c>
      <c r="BA6" s="36">
        <f t="shared" si="6"/>
        <v>349.83</v>
      </c>
      <c r="BB6" s="36">
        <f t="shared" si="6"/>
        <v>360.86</v>
      </c>
      <c r="BC6" s="36">
        <f t="shared" si="6"/>
        <v>350.79</v>
      </c>
      <c r="BD6" s="35" t="str">
        <f>IF(BD7="","",IF(BD7="-","【-】","【"&amp;SUBSTITUTE(TEXT(BD7,"#,##0.00"),"-","△")&amp;"】"))</f>
        <v>【260.31】</v>
      </c>
      <c r="BE6" s="36">
        <f>IF(BE7="",NA(),BE7)</f>
        <v>94.78</v>
      </c>
      <c r="BF6" s="36">
        <f t="shared" ref="BF6:BN6" si="7">IF(BF7="",NA(),BF7)</f>
        <v>106.18</v>
      </c>
      <c r="BG6" s="36">
        <f t="shared" si="7"/>
        <v>115.48</v>
      </c>
      <c r="BH6" s="36">
        <f t="shared" si="7"/>
        <v>131.44</v>
      </c>
      <c r="BI6" s="36">
        <f t="shared" si="7"/>
        <v>164.65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98.64</v>
      </c>
      <c r="BQ6" s="36">
        <f t="shared" ref="BQ6:BY6" si="8">IF(BQ7="",NA(),BQ7)</f>
        <v>104.41</v>
      </c>
      <c r="BR6" s="36">
        <f t="shared" si="8"/>
        <v>103.93</v>
      </c>
      <c r="BS6" s="36">
        <f t="shared" si="8"/>
        <v>104.27</v>
      </c>
      <c r="BT6" s="36">
        <f t="shared" si="8"/>
        <v>117.08</v>
      </c>
      <c r="BU6" s="36">
        <f t="shared" si="8"/>
        <v>106.01</v>
      </c>
      <c r="BV6" s="36">
        <f t="shared" si="8"/>
        <v>104.57</v>
      </c>
      <c r="BW6" s="36">
        <f t="shared" si="8"/>
        <v>103.54</v>
      </c>
      <c r="BX6" s="36">
        <f t="shared" si="8"/>
        <v>103.32</v>
      </c>
      <c r="BY6" s="36">
        <f t="shared" si="8"/>
        <v>100.85</v>
      </c>
      <c r="BZ6" s="35" t="str">
        <f>IF(BZ7="","",IF(BZ7="-","【-】","【"&amp;SUBSTITUTE(TEXT(BZ7,"#,##0.00"),"-","△")&amp;"】"))</f>
        <v>【100.05】</v>
      </c>
      <c r="CA6" s="36">
        <f>IF(CA7="",NA(),CA7)</f>
        <v>181.32</v>
      </c>
      <c r="CB6" s="36">
        <f t="shared" ref="CB6:CJ6" si="9">IF(CB7="",NA(),CB7)</f>
        <v>169.62</v>
      </c>
      <c r="CC6" s="36">
        <f t="shared" si="9"/>
        <v>169.78</v>
      </c>
      <c r="CD6" s="36">
        <f t="shared" si="9"/>
        <v>168.43</v>
      </c>
      <c r="CE6" s="36">
        <f t="shared" si="9"/>
        <v>138.27000000000001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51.15</v>
      </c>
      <c r="CM6" s="36">
        <f t="shared" ref="CM6:CU6" si="10">IF(CM7="",NA(),CM7)</f>
        <v>50.8</v>
      </c>
      <c r="CN6" s="36">
        <f t="shared" si="10"/>
        <v>49.8</v>
      </c>
      <c r="CO6" s="36">
        <f t="shared" si="10"/>
        <v>49.48</v>
      </c>
      <c r="CP6" s="36">
        <f t="shared" si="10"/>
        <v>49.59</v>
      </c>
      <c r="CQ6" s="36">
        <f t="shared" si="10"/>
        <v>59.11</v>
      </c>
      <c r="CR6" s="36">
        <f t="shared" si="10"/>
        <v>59.74</v>
      </c>
      <c r="CS6" s="36">
        <f t="shared" si="10"/>
        <v>59.46</v>
      </c>
      <c r="CT6" s="36">
        <f t="shared" si="10"/>
        <v>59.51</v>
      </c>
      <c r="CU6" s="36">
        <f t="shared" si="10"/>
        <v>59.91</v>
      </c>
      <c r="CV6" s="35" t="str">
        <f>IF(CV7="","",IF(CV7="-","【-】","【"&amp;SUBSTITUTE(TEXT(CV7,"#,##0.00"),"-","△")&amp;"】"))</f>
        <v>【60.69】</v>
      </c>
      <c r="CW6" s="36">
        <f>IF(CW7="",NA(),CW7)</f>
        <v>91.76</v>
      </c>
      <c r="CX6" s="36">
        <f t="shared" ref="CX6:DF6" si="11">IF(CX7="",NA(),CX7)</f>
        <v>91.39</v>
      </c>
      <c r="CY6" s="36">
        <f t="shared" si="11"/>
        <v>92.34</v>
      </c>
      <c r="CZ6" s="36">
        <f t="shared" si="11"/>
        <v>92.07</v>
      </c>
      <c r="DA6" s="36">
        <f t="shared" si="11"/>
        <v>93.26</v>
      </c>
      <c r="DB6" s="36">
        <f t="shared" si="11"/>
        <v>87.91</v>
      </c>
      <c r="DC6" s="36">
        <f t="shared" si="11"/>
        <v>87.28</v>
      </c>
      <c r="DD6" s="36">
        <f t="shared" si="11"/>
        <v>87.41</v>
      </c>
      <c r="DE6" s="36">
        <f t="shared" si="11"/>
        <v>87.08</v>
      </c>
      <c r="DF6" s="36">
        <f t="shared" si="11"/>
        <v>87.26</v>
      </c>
      <c r="DG6" s="35" t="str">
        <f>IF(DG7="","",IF(DG7="-","【-】","【"&amp;SUBSTITUTE(TEXT(DG7,"#,##0.00"),"-","△")&amp;"】"))</f>
        <v>【89.82】</v>
      </c>
      <c r="DH6" s="36">
        <f>IF(DH7="",NA(),DH7)</f>
        <v>60.24</v>
      </c>
      <c r="DI6" s="36">
        <f t="shared" ref="DI6:DQ6" si="12">IF(DI7="",NA(),DI7)</f>
        <v>59.76</v>
      </c>
      <c r="DJ6" s="36">
        <f t="shared" si="12"/>
        <v>59.92</v>
      </c>
      <c r="DK6" s="36">
        <f t="shared" si="12"/>
        <v>59.18</v>
      </c>
      <c r="DL6" s="36">
        <f t="shared" si="12"/>
        <v>56.39</v>
      </c>
      <c r="DM6" s="36">
        <f t="shared" si="12"/>
        <v>46.88</v>
      </c>
      <c r="DN6" s="36">
        <f t="shared" si="12"/>
        <v>46.94</v>
      </c>
      <c r="DO6" s="36">
        <f t="shared" si="12"/>
        <v>47.62</v>
      </c>
      <c r="DP6" s="36">
        <f t="shared" si="12"/>
        <v>48.55</v>
      </c>
      <c r="DQ6" s="36">
        <f t="shared" si="12"/>
        <v>49.2</v>
      </c>
      <c r="DR6" s="35" t="str">
        <f>IF(DR7="","",IF(DR7="-","【-】","【"&amp;SUBSTITUTE(TEXT(DR7,"#,##0.00"),"-","△")&amp;"】"))</f>
        <v>【50.19】</v>
      </c>
      <c r="DS6" s="36">
        <f>IF(DS7="",NA(),DS7)</f>
        <v>27.01</v>
      </c>
      <c r="DT6" s="36">
        <f t="shared" ref="DT6:EB6" si="13">IF(DT7="",NA(),DT7)</f>
        <v>30.1</v>
      </c>
      <c r="DU6" s="36">
        <f t="shared" si="13"/>
        <v>32.61</v>
      </c>
      <c r="DV6" s="36">
        <f t="shared" si="13"/>
        <v>32.340000000000003</v>
      </c>
      <c r="DW6" s="36">
        <f t="shared" si="13"/>
        <v>34.01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1.86</v>
      </c>
      <c r="EE6" s="36">
        <f t="shared" ref="EE6:EM6" si="14">IF(EE7="",NA(),EE7)</f>
        <v>2.1</v>
      </c>
      <c r="EF6" s="36">
        <f t="shared" si="14"/>
        <v>2.0299999999999998</v>
      </c>
      <c r="EG6" s="36">
        <f t="shared" si="14"/>
        <v>2.91</v>
      </c>
      <c r="EH6" s="36">
        <f t="shared" si="14"/>
        <v>1.86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272256</v>
      </c>
      <c r="D7" s="38">
        <v>46</v>
      </c>
      <c r="E7" s="38">
        <v>1</v>
      </c>
      <c r="F7" s="38">
        <v>0</v>
      </c>
      <c r="G7" s="38">
        <v>1</v>
      </c>
      <c r="H7" s="38" t="s">
        <v>93</v>
      </c>
      <c r="I7" s="38" t="s">
        <v>94</v>
      </c>
      <c r="J7" s="38" t="s">
        <v>95</v>
      </c>
      <c r="K7" s="38" t="s">
        <v>96</v>
      </c>
      <c r="L7" s="38" t="s">
        <v>97</v>
      </c>
      <c r="M7" s="38" t="s">
        <v>98</v>
      </c>
      <c r="N7" s="39" t="s">
        <v>99</v>
      </c>
      <c r="O7" s="39">
        <v>66.739999999999995</v>
      </c>
      <c r="P7" s="39">
        <v>100</v>
      </c>
      <c r="Q7" s="39">
        <v>2845</v>
      </c>
      <c r="R7" s="39">
        <v>57540</v>
      </c>
      <c r="S7" s="39">
        <v>11.3</v>
      </c>
      <c r="T7" s="39">
        <v>5092.04</v>
      </c>
      <c r="U7" s="39">
        <v>57599</v>
      </c>
      <c r="V7" s="39">
        <v>11.77</v>
      </c>
      <c r="W7" s="39">
        <v>4893.71</v>
      </c>
      <c r="X7" s="39">
        <v>105.13</v>
      </c>
      <c r="Y7" s="39">
        <v>110.58</v>
      </c>
      <c r="Z7" s="39">
        <v>109.79</v>
      </c>
      <c r="AA7" s="39">
        <v>110.15</v>
      </c>
      <c r="AB7" s="39">
        <v>129.84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479.24</v>
      </c>
      <c r="AU7" s="39">
        <v>624.42999999999995</v>
      </c>
      <c r="AV7" s="39">
        <v>624.94000000000005</v>
      </c>
      <c r="AW7" s="39">
        <v>534.03</v>
      </c>
      <c r="AX7" s="39">
        <v>421.53</v>
      </c>
      <c r="AY7" s="39">
        <v>357.82</v>
      </c>
      <c r="AZ7" s="39">
        <v>355.5</v>
      </c>
      <c r="BA7" s="39">
        <v>349.83</v>
      </c>
      <c r="BB7" s="39">
        <v>360.86</v>
      </c>
      <c r="BC7" s="39">
        <v>350.79</v>
      </c>
      <c r="BD7" s="39">
        <v>260.31</v>
      </c>
      <c r="BE7" s="39">
        <v>94.78</v>
      </c>
      <c r="BF7" s="39">
        <v>106.18</v>
      </c>
      <c r="BG7" s="39">
        <v>115.48</v>
      </c>
      <c r="BH7" s="39">
        <v>131.44</v>
      </c>
      <c r="BI7" s="39">
        <v>164.65</v>
      </c>
      <c r="BJ7" s="39">
        <v>307.45999999999998</v>
      </c>
      <c r="BK7" s="39">
        <v>312.58</v>
      </c>
      <c r="BL7" s="39">
        <v>314.87</v>
      </c>
      <c r="BM7" s="39">
        <v>309.27999999999997</v>
      </c>
      <c r="BN7" s="39">
        <v>322.92</v>
      </c>
      <c r="BO7" s="39">
        <v>275.67</v>
      </c>
      <c r="BP7" s="39">
        <v>98.64</v>
      </c>
      <c r="BQ7" s="39">
        <v>104.41</v>
      </c>
      <c r="BR7" s="39">
        <v>103.93</v>
      </c>
      <c r="BS7" s="39">
        <v>104.27</v>
      </c>
      <c r="BT7" s="39">
        <v>117.08</v>
      </c>
      <c r="BU7" s="39">
        <v>106.01</v>
      </c>
      <c r="BV7" s="39">
        <v>104.57</v>
      </c>
      <c r="BW7" s="39">
        <v>103.54</v>
      </c>
      <c r="BX7" s="39">
        <v>103.32</v>
      </c>
      <c r="BY7" s="39">
        <v>100.85</v>
      </c>
      <c r="BZ7" s="39">
        <v>100.05</v>
      </c>
      <c r="CA7" s="39">
        <v>181.32</v>
      </c>
      <c r="CB7" s="39">
        <v>169.62</v>
      </c>
      <c r="CC7" s="39">
        <v>169.78</v>
      </c>
      <c r="CD7" s="39">
        <v>168.43</v>
      </c>
      <c r="CE7" s="39">
        <v>138.27000000000001</v>
      </c>
      <c r="CF7" s="39">
        <v>162.24</v>
      </c>
      <c r="CG7" s="39">
        <v>165.47</v>
      </c>
      <c r="CH7" s="39">
        <v>167.46</v>
      </c>
      <c r="CI7" s="39">
        <v>168.56</v>
      </c>
      <c r="CJ7" s="39">
        <v>167.1</v>
      </c>
      <c r="CK7" s="39">
        <v>166.4</v>
      </c>
      <c r="CL7" s="39">
        <v>51.15</v>
      </c>
      <c r="CM7" s="39">
        <v>50.8</v>
      </c>
      <c r="CN7" s="39">
        <v>49.8</v>
      </c>
      <c r="CO7" s="39">
        <v>49.48</v>
      </c>
      <c r="CP7" s="39">
        <v>49.59</v>
      </c>
      <c r="CQ7" s="39">
        <v>59.11</v>
      </c>
      <c r="CR7" s="39">
        <v>59.74</v>
      </c>
      <c r="CS7" s="39">
        <v>59.46</v>
      </c>
      <c r="CT7" s="39">
        <v>59.51</v>
      </c>
      <c r="CU7" s="39">
        <v>59.91</v>
      </c>
      <c r="CV7" s="39">
        <v>60.69</v>
      </c>
      <c r="CW7" s="39">
        <v>91.76</v>
      </c>
      <c r="CX7" s="39">
        <v>91.39</v>
      </c>
      <c r="CY7" s="39">
        <v>92.34</v>
      </c>
      <c r="CZ7" s="39">
        <v>92.07</v>
      </c>
      <c r="DA7" s="39">
        <v>93.26</v>
      </c>
      <c r="DB7" s="39">
        <v>87.91</v>
      </c>
      <c r="DC7" s="39">
        <v>87.28</v>
      </c>
      <c r="DD7" s="39">
        <v>87.41</v>
      </c>
      <c r="DE7" s="39">
        <v>87.08</v>
      </c>
      <c r="DF7" s="39">
        <v>87.26</v>
      </c>
      <c r="DG7" s="39">
        <v>89.82</v>
      </c>
      <c r="DH7" s="39">
        <v>60.24</v>
      </c>
      <c r="DI7" s="39">
        <v>59.76</v>
      </c>
      <c r="DJ7" s="39">
        <v>59.92</v>
      </c>
      <c r="DK7" s="39">
        <v>59.18</v>
      </c>
      <c r="DL7" s="39">
        <v>56.39</v>
      </c>
      <c r="DM7" s="39">
        <v>46.88</v>
      </c>
      <c r="DN7" s="39">
        <v>46.94</v>
      </c>
      <c r="DO7" s="39">
        <v>47.62</v>
      </c>
      <c r="DP7" s="39">
        <v>48.55</v>
      </c>
      <c r="DQ7" s="39">
        <v>49.2</v>
      </c>
      <c r="DR7" s="39">
        <v>50.19</v>
      </c>
      <c r="DS7" s="39">
        <v>27.01</v>
      </c>
      <c r="DT7" s="39">
        <v>30.1</v>
      </c>
      <c r="DU7" s="39">
        <v>32.61</v>
      </c>
      <c r="DV7" s="39">
        <v>32.340000000000003</v>
      </c>
      <c r="DW7" s="39">
        <v>34.01</v>
      </c>
      <c r="DX7" s="39">
        <v>13.39</v>
      </c>
      <c r="DY7" s="39">
        <v>14.48</v>
      </c>
      <c r="DZ7" s="39">
        <v>16.27</v>
      </c>
      <c r="EA7" s="39">
        <v>17.11</v>
      </c>
      <c r="EB7" s="39">
        <v>18.329999999999998</v>
      </c>
      <c r="EC7" s="39">
        <v>20.63</v>
      </c>
      <c r="ED7" s="39">
        <v>1.86</v>
      </c>
      <c r="EE7" s="39">
        <v>2.1</v>
      </c>
      <c r="EF7" s="39">
        <v>2.0299999999999998</v>
      </c>
      <c r="EG7" s="39">
        <v>2.91</v>
      </c>
      <c r="EH7" s="39">
        <v>1.86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2021-12-03T06:53:19Z</dcterms:created>
  <dcterms:modified xsi:type="dcterms:W3CDTF">2022-01-20T10:06:51Z</dcterms:modified>
  <cp:category/>
</cp:coreProperties>
</file>