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0.10.1.8\高石市\土木部\上下水道課\05_総務係\01_下水道総務\植田\01_起案関係\R2\下水道\20210121公営企業に係る経営比較分析表（令和元年度決算）の分析等について（依頼）\提出\"/>
    </mc:Choice>
  </mc:AlternateContent>
  <xr:revisionPtr revIDLastSave="0" documentId="13_ncr:1_{F310D08E-7E9E-4B70-BDE6-022897168CF9}" xr6:coauthVersionLast="36" xr6:coauthVersionMax="36" xr10:uidLastSave="{00000000-0000-0000-0000-000000000000}"/>
  <workbookProtection workbookAlgorithmName="SHA-512" workbookHashValue="eG5EaIJtgf//FVS5HHinkMQEKPKvVGNftdo3rV762pNTWXHePVmvXOhBAe62NbmSJp0p8S0NZk78oy62ScnBAw==" workbookSaltValue="jeYJcN+AoaL8OTS9UoGZww=="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AL8" i="4"/>
  <c r="P8" i="4"/>
</calcChain>
</file>

<file path=xl/sharedStrings.xml><?xml version="1.0" encoding="utf-8"?>
<sst xmlns="http://schemas.openxmlformats.org/spreadsheetml/2006/main" count="245" uniqueCount="120">
  <si>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</si>
  <si>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</si>
  <si>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</si>
  <si>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</si>
  <si>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</si>
  <si>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</si>
  <si>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</si>
  <si>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</si>
  <si>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</si>
  <si>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</si>
  <si>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</si>
  <si>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</si>
  <si>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</si>
  <si>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</si>
  <si>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</si>
  <si>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</si>
  <si>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</si>
  <si>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</si>
  <si>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</si>
  <si>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</si>
  <si>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</si>
  <si>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</si>
  <si>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</si>
  <si>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</si>
  <si>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</si>
  <si>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</si>
  <si>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</si>
  <si>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</si>
  <si>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</si>
  <si>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</si>
  <si>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</si>
  <si>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</si>
  <si>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</si>
  <si>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</si>
  <si>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</si>
  <si>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</si>
  <si>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</si>
  <si>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</si>
  <si>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</si>
  <si>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</si>
  <si>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</si>
  <si>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</si>
  <si>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</si>
  <si>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</si>
  <si>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</si>
  <si>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</si>
  <si>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</si>
  <si>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</si>
  <si>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</si>
  <si>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</si>
  <si>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</si>
  <si>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</si>
  <si>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</si>
  <si>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</si>
  <si>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</si>
  <si>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</si>
  <si>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</si>
  <si>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</si>
  <si>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</si>
  <si>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</si>
  <si>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</si>
  <si>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</si>
  <si>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</si>
  <si>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</si>
  <si>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</si>
  <si>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</si>
  <si>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</si>
  <si>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</si>
  <si>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</si>
  <si>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</si>
  <si>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</si>
  <si>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</si>
  <si>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</si>
  <si>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</si>
  <si>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</si>
  <si>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</si>
  <si>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</si>
  <si>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</si>
  <si>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</si>
  <si>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</si>
  <si>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</si>
  <si>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</si>
  <si>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</si>
  <si>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</si>
  <si>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</si>
  <si>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</si>
  <si>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</si>
  <si>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</si>
  <si>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</si>
  <si>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</si>
  <si>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</si>
  <si>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</si>
  <si>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</si>
  <si>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</si>
  <si>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</si>
  <si>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</si>
  <si>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</si>
  <si>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</si>
  <si>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</si>
  <si>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</si>
  <si>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</si>
  <si>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</si>
  <si>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</si>
  <si>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</si>
  <si>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</si>
  <si>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</si>
  <si>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</si>
  <si>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</si>
  <si>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</si>
  <si>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</si>
  <si>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</si>
  <si>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</si>
  <si>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</si>
  <si>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</si>
  <si>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</si>
  <si>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</si>
  <si>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</si>
  <si>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下水道使用料のみでは下水道事業費を賄うことが出来ない状況であったため、一般会計からの基準外繰入金を得ていたが、経営状況改善のため、令和元年10月に下水道使用料の改定を実施した。
　また、安定的で持続可能な経営を進めていくために、令和2年4月より地方公営企業法を一部適用した。令和2年度には経営戦略の策定を予定しており、より効率的な経営に努めていく。
　ポンプ場施設や管渠等の下水道施設の老朽化対策については、令和元年度にストックマネジメント計画を策定しており、令和3年度より本計画に基づき更新工事を進めていく。</t>
    <rPh sb="96" eb="97">
      <t>テキ</t>
    </rPh>
    <rPh sb="98" eb="100">
      <t>ジゾク</t>
    </rPh>
    <rPh sb="100" eb="102">
      <t>カノウ</t>
    </rPh>
    <rPh sb="120" eb="121">
      <t>ガツ</t>
    </rPh>
    <rPh sb="131" eb="133">
      <t>イチブ</t>
    </rPh>
    <rPh sb="153" eb="155">
      <t>ヨテイ</t>
    </rPh>
    <rPh sb="231" eb="233">
      <t>レイワ</t>
    </rPh>
    <rPh sb="234" eb="236">
      <t>ネンド</t>
    </rPh>
    <phoneticPr fontId="4"/>
  </si>
  <si>
    <t>　本市が管理してきた区域については、平成2年より供用開始のため、管渠更新の必要はなく、管渠の老朽化対策を講じていない。
　一方、泉北環境整備施設組合から移管を受けた区域については、昭和43年より供用開始しており、平成26年度に長寿命化計画を作成し、平成27・28年度には管渠の改築工事に取り組んだ。
　平成29年度以降の管渠改善率は0.00となっているが、平成26年度策定の長寿命化計画に基づく管渠更新工事が平成28年度に完了したためである。平成29年度から令和元年度までの3ヵ年でストックマネジメント計画を策定しており、令和3年度より本計画に基づき管渠更新工事を進めていく予定である。</t>
    <rPh sb="157" eb="159">
      <t>イコウ</t>
    </rPh>
    <rPh sb="229" eb="231">
      <t>レイワ</t>
    </rPh>
    <rPh sb="231" eb="232">
      <t>ガン</t>
    </rPh>
    <rPh sb="261" eb="263">
      <t>レイワ</t>
    </rPh>
    <rPh sb="264" eb="266">
      <t>ネンド</t>
    </rPh>
    <rPh sb="268" eb="269">
      <t>ホン</t>
    </rPh>
    <phoneticPr fontId="4"/>
  </si>
  <si>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
　また、令和2年4月に地方公営企業法を一部適用し、令和元年度は打切決算となり、収支の一部を翌年度の特例的収支（未収金及び未払金）として処理している。
　①、④、⑤、⑥の項目について類似団体と比較のため、上記の負担金を地方債償還金とみなし、特例的収支を含んで算定すると、下記のとおりとなる。
　①H27:  53.72%、H28:  54.68%、H29:  52.83%、
    H30:  52.54%、R01:　50.22%
　④H27:1159.61%、H28:1119.54%、H29: 848.89%、
　　H30: 837.91%、R01: 741.17%
　⑤R01:  97.98%、⑥R01:158.80円
　①については、平成28年度の料金改定の影響で微増したが、地方債償還金の増加等により減少傾向にある。
　④については、地方債償還金の増加等により企業債残高が減少し、当該値は減少傾向にある。
　⑤については、平成30年度までは類似団体と同様に推移してきたが、令和元年度は料金改定を行ったことで増収となり、100％に近づいた。
　⑥については、近年大きな変化要因はなく、類似団体と同様の推移となっている。
　⑦については、処理施設が無いため該当なし。
　⑧については、令和元年度より本市の類似団体区分がBb1（供用開始後30年以上）となったため、類似団体と比較すると低値だが、下水道工事による整備率の向上や、水洗便所改造費助成制度の活用により、水洗化人口は年々増加している。</t>
    <rPh sb="206" eb="208">
      <t>ジョウキ</t>
    </rPh>
    <rPh sb="417" eb="418">
      <t>エン</t>
    </rPh>
    <rPh sb="442" eb="444">
      <t>ビゾウ</t>
    </rPh>
    <rPh sb="461" eb="463">
      <t>ゲンショウ</t>
    </rPh>
    <rPh sb="522" eb="524">
      <t>ヘイセイ</t>
    </rPh>
    <rPh sb="526" eb="528">
      <t>ネンド</t>
    </rPh>
    <rPh sb="531" eb="532">
      <t>フク</t>
    </rPh>
    <rPh sb="545" eb="547">
      <t>ルイジ</t>
    </rPh>
    <rPh sb="551" eb="552">
      <t>ド</t>
    </rPh>
    <rPh sb="558" eb="559">
      <t>オコナ</t>
    </rPh>
    <rPh sb="564" eb="566">
      <t>ゾウシュウ</t>
    </rPh>
    <rPh sb="582" eb="583">
      <t>ガツ</t>
    </rPh>
    <rPh sb="584" eb="586">
      <t>リョウキン</t>
    </rPh>
    <rPh sb="586" eb="588">
      <t>カイテイ</t>
    </rPh>
    <rPh sb="589" eb="591">
      <t>キンネン</t>
    </rPh>
    <rPh sb="591" eb="592">
      <t>オオ</t>
    </rPh>
    <rPh sb="594" eb="596">
      <t>ヘンカ</t>
    </rPh>
    <rPh sb="596" eb="598">
      <t>ヨウイン</t>
    </rPh>
    <rPh sb="607" eb="609">
      <t>ドウヨウ</t>
    </rPh>
    <rPh sb="610" eb="612">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</si>
</sst>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0.28999999999999998</c:v>
                </c:pt>
                <c:pt idx="1">
                  <c:v>0.09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022-4536-8229-8CFC7F2B05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0.08</c:v>
                </c:pt>
                <c:pt idx="3">
                  <c:v>0.05</c:v>
                </c:pt>
                <c:pt idx="4">
                  <c:v>0.12</c:v>
                </c:pt>
              </c:numCache>
            </c:numRef>
          </c:val>
          <c:smooth val="0"/>
          <c:extLst>
            <c:ext xmlns:c16="http://schemas.microsoft.com/office/drawing/2014/chart" uri="{C3380CC4-5D6E-409C-BE32-E72D297353CC}">
              <c16:uniqueId val="{00000001-C022-4536-8229-8CFC7F2B05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9F-4F67-9428-0DC972B9CF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c:v>
                </c:pt>
              </c:numCache>
            </c:numRef>
          </c:val>
          <c:smooth val="0"/>
          <c:extLst>
            <c:ext xmlns:c16="http://schemas.microsoft.com/office/drawing/2014/chart" uri="{C3380CC4-5D6E-409C-BE32-E72D297353CC}">
              <c16:uniqueId val="{00000001-5F9F-4F67-9428-0DC972B9CF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92.59</c:v>
                </c:pt>
                <c:pt idx="1">
                  <c:v>92.8</c:v>
                </c:pt>
                <c:pt idx="2">
                  <c:v>93.77</c:v>
                </c:pt>
                <c:pt idx="3">
                  <c:v>93.81</c:v>
                </c:pt>
                <c:pt idx="4">
                  <c:v>94.07</c:v>
                </c:pt>
              </c:numCache>
            </c:numRef>
          </c:val>
          <c:extLst>
            <c:ext xmlns:c16="http://schemas.microsoft.com/office/drawing/2014/chart" uri="{C3380CC4-5D6E-409C-BE32-E72D297353CC}">
              <c16:uniqueId val="{00000000-C1B4-4CDA-8F1C-8008A0FA38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89.96</c:v>
                </c:pt>
                <c:pt idx="1">
                  <c:v>89.15</c:v>
                </c:pt>
                <c:pt idx="2">
                  <c:v>89.5</c:v>
                </c:pt>
                <c:pt idx="3">
                  <c:v>90.66</c:v>
                </c:pt>
                <c:pt idx="4">
                  <c:v>95.95</c:v>
                </c:pt>
              </c:numCache>
            </c:numRef>
          </c:val>
          <c:smooth val="0"/>
          <c:extLst>
            <c:ext xmlns:c16="http://schemas.microsoft.com/office/drawing/2014/chart" uri="{C3380CC4-5D6E-409C-BE32-E72D297353CC}">
              <c16:uniqueId val="{00000001-C1B4-4CDA-8F1C-8008A0FA38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63.7</c:v>
                </c:pt>
                <c:pt idx="1">
                  <c:v>64.5</c:v>
                </c:pt>
                <c:pt idx="2">
                  <c:v>62.06</c:v>
                </c:pt>
                <c:pt idx="3">
                  <c:v>61.15</c:v>
                </c:pt>
                <c:pt idx="4">
                  <c:v>53.1</c:v>
                </c:pt>
              </c:numCache>
            </c:numRef>
          </c:val>
          <c:extLst>
            <c:ext xmlns:c16="http://schemas.microsoft.com/office/drawing/2014/chart" uri="{C3380CC4-5D6E-409C-BE32-E72D297353CC}">
              <c16:uniqueId val="{00000000-6530-4278-B42A-E58482CBA7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0-4278-B42A-E58482CBA7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5-40AE-87C1-EAFEEC6351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5-40AE-87C1-EAFEEC6351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6-432C-B5D1-9C7C69E927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6-432C-B5D1-9C7C69E927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0-4AB1-AC6B-9E0E877D35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0-4AB1-AC6B-9E0E877D35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05-4DEA-9D3D-E4A82E4409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5-4DEA-9D3D-E4A82E4409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988.27</c:v>
                </c:pt>
                <c:pt idx="1">
                  <c:v>815.85</c:v>
                </c:pt>
                <c:pt idx="2">
                  <c:v>700.58</c:v>
                </c:pt>
                <c:pt idx="3">
                  <c:v>702.61</c:v>
                </c:pt>
                <c:pt idx="4">
                  <c:v>760.14</c:v>
                </c:pt>
              </c:numCache>
            </c:numRef>
          </c:val>
          <c:extLst>
            <c:ext xmlns:c16="http://schemas.microsoft.com/office/drawing/2014/chart" uri="{C3380CC4-5D6E-409C-BE32-E72D297353CC}">
              <c16:uniqueId val="{00000000-0127-4F50-AC6E-0D05F734D3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1378.57</c:v>
                </c:pt>
                <c:pt idx="1">
                  <c:v>1461.84</c:v>
                </c:pt>
                <c:pt idx="2">
                  <c:v>1367.44</c:v>
                </c:pt>
                <c:pt idx="3">
                  <c:v>1304.68</c:v>
                </c:pt>
                <c:pt idx="4">
                  <c:v>813.96</c:v>
                </c:pt>
              </c:numCache>
            </c:numRef>
          </c:val>
          <c:smooth val="0"/>
          <c:extLst>
            <c:ext xmlns:c16="http://schemas.microsoft.com/office/drawing/2014/chart" uri="{C3380CC4-5D6E-409C-BE32-E72D297353CC}">
              <c16:uniqueId val="{00000001-0127-4F50-AC6E-0D05F734D3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92.53</c:v>
                </c:pt>
                <c:pt idx="1">
                  <c:v>93.26</c:v>
                </c:pt>
                <c:pt idx="2">
                  <c:v>91.19</c:v>
                </c:pt>
                <c:pt idx="3">
                  <c:v>93.82</c:v>
                </c:pt>
                <c:pt idx="4">
                  <c:v>85.55</c:v>
                </c:pt>
              </c:numCache>
            </c:numRef>
          </c:val>
          <c:extLst>
            <c:ext xmlns:c16="http://schemas.microsoft.com/office/drawing/2014/chart" uri="{C3380CC4-5D6E-409C-BE32-E72D297353CC}">
              <c16:uniqueId val="{00000000-EDFF-4A6D-9F3D-7B68B85C6F6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89.95</c:v>
                </c:pt>
                <c:pt idx="1">
                  <c:v>91.59</c:v>
                </c:pt>
                <c:pt idx="2">
                  <c:v>86.04</c:v>
                </c:pt>
                <c:pt idx="3">
                  <c:v>90.13</c:v>
                </c:pt>
                <c:pt idx="4">
                  <c:v>92.08</c:v>
                </c:pt>
              </c:numCache>
            </c:numRef>
          </c:val>
          <c:smooth val="0"/>
          <c:extLst>
            <c:ext xmlns:c16="http://schemas.microsoft.com/office/drawing/2014/chart" uri="{C3380CC4-5D6E-409C-BE32-E72D297353CC}">
              <c16:uniqueId val="{00000001-EDFF-4A6D-9F3D-7B68B85C6F6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163.83000000000001</c:v>
                </c:pt>
                <c:pt idx="1">
                  <c:v>163.98</c:v>
                </c:pt>
                <c:pt idx="2">
                  <c:v>168.04</c:v>
                </c:pt>
                <c:pt idx="3">
                  <c:v>161.87</c:v>
                </c:pt>
                <c:pt idx="4">
                  <c:v>151.16999999999999</c:v>
                </c:pt>
              </c:numCache>
            </c:numRef>
          </c:val>
          <c:extLst>
            <c:ext xmlns:c16="http://schemas.microsoft.com/office/drawing/2014/chart" uri="{C3380CC4-5D6E-409C-BE32-E72D297353CC}">
              <c16:uniqueId val="{00000000-4BBE-4571-8B4E-28D7A87045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150.88</c:v>
                </c:pt>
                <c:pt idx="1">
                  <c:v>148.1</c:v>
                </c:pt>
                <c:pt idx="2">
                  <c:v>150.41999999999999</c:v>
                </c:pt>
                <c:pt idx="3">
                  <c:v>140.65</c:v>
                </c:pt>
                <c:pt idx="4">
                  <c:v>132.94999999999999</c:v>
                </c:pt>
              </c:numCache>
            </c:numRef>
          </c:val>
          <c:smooth val="0"/>
          <c:extLst>
            <c:ext xmlns:c16="http://schemas.microsoft.com/office/drawing/2014/chart" uri="{C3380CC4-5D6E-409C-BE32-E72D297353CC}">
              <c16:uniqueId val="{00000001-4BBE-4571-8B4E-28D7A87045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6"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高石市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57805</v>
      </c>
      <c r="AM8" s="51"/>
      <c r="AN8" s="51"/>
      <c r="AO8" s="51"/>
      <c r="AP8" s="51"/>
      <c r="AQ8" s="51"/>
      <c r="AR8" s="51"/>
      <c r="AS8" s="51"/>
      <c r="AT8" s="46">
        <f>データ!T6</f>
        <v>11.3</v>
      </c>
      <c r="AU8" s="46"/>
      <c r="AV8" s="46"/>
      <c r="AW8" s="46"/>
      <c r="AX8" s="46"/>
      <c r="AY8" s="46"/>
      <c r="AZ8" s="46"/>
      <c r="BA8" s="46"/>
      <c r="BB8" s="46">
        <f>データ!U6</f>
        <v>5115.49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91.43</v>
      </c>
      <c r="Q10" s="46"/>
      <c r="R10" s="46"/>
      <c r="S10" s="46"/>
      <c r="T10" s="46"/>
      <c r="U10" s="46"/>
      <c r="V10" s="46"/>
      <c r="W10" s="46">
        <f>データ!Q6</f>
        <v>79.13</v>
      </c>
      <c r="X10" s="46"/>
      <c r="Y10" s="46"/>
      <c r="Z10" s="46"/>
      <c r="AA10" s="46"/>
      <c r="AB10" s="46"/>
      <c r="AC10" s="46"/>
      <c r="AD10" s="51">
        <f>データ!R6</f>
        <v>2755</v>
      </c>
      <c r="AE10" s="51"/>
      <c r="AF10" s="51"/>
      <c r="AG10" s="51"/>
      <c r="AH10" s="51"/>
      <c r="AI10" s="51"/>
      <c r="AJ10" s="51"/>
      <c r="AK10" s="2"/>
      <c r="AL10" s="51">
        <f>データ!V6</f>
        <v>52681</v>
      </c>
      <c r="AM10" s="51"/>
      <c r="AN10" s="51"/>
      <c r="AO10" s="51"/>
      <c r="AP10" s="51"/>
      <c r="AQ10" s="51"/>
      <c r="AR10" s="51"/>
      <c r="AS10" s="51"/>
      <c r="AT10" s="46">
        <f>データ!W6</f>
        <v>5.93</v>
      </c>
      <c r="AU10" s="46"/>
      <c r="AV10" s="46"/>
      <c r="AW10" s="46"/>
      <c r="AX10" s="46"/>
      <c r="AY10" s="46"/>
      <c r="AZ10" s="46"/>
      <c r="BA10" s="46"/>
      <c r="BB10" s="46">
        <f>データ!X6</f>
        <v>8883.81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44</v>
      </c>
      <c r="O86" s="26" t="str">
        <f>データ!EO6</f>
        <v>【0.22】</v>
      </c>
    </row>
  </sheetData>
  <sheetProtection algorithmName="SHA-512" hashValue="r5cIoytpJfDwFD+fzYLqUgUQflPfCAUFr4UBuPfCJ/dsByt+YoQx8kTqMiE3fcAkliEM6XOca6032JAnAQSHdA==" saltValue="oY8tfS/V1uwJhcomRWBw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58</v>
      </c>
      <c r="B4" s="30"/>
      <c r="C4" s="30"/>
      <c r="D4" s="30"/>
      <c r="E4" s="30"/>
      <c r="F4" s="30"/>
      <c r="G4" s="30"/>
      <c r="H4" s="86"/>
      <c r="I4" s="87"/>
      <c r="J4" s="87"/>
      <c r="K4" s="87"/>
      <c r="L4" s="87"/>
      <c r="M4" s="87"/>
      <c r="N4" s="87"/>
      <c r="O4" s="87"/>
      <c r="P4" s="87"/>
      <c r="Q4" s="87"/>
      <c r="R4" s="87"/>
      <c r="S4" s="87"/>
      <c r="T4" s="87"/>
      <c r="U4" s="87"/>
      <c r="V4" s="87"/>
      <c r="W4" s="87"/>
      <c r="X4" s="88"/>
      <c r="Y4" s="82" t="s">
        <v>59</v>
      </c>
      <c r="Z4" s="82"/>
      <c r="AA4" s="82"/>
      <c r="AB4" s="82"/>
      <c r="AC4" s="82"/>
      <c r="AD4" s="82"/>
      <c r="AE4" s="82"/>
      <c r="AF4" s="82"/>
      <c r="AG4" s="82"/>
      <c r="AH4" s="82"/>
      <c r="AI4" s="82"/>
      <c r="AJ4" s="82" t="s">
        <v>60</v>
      </c>
      <c r="AK4" s="82"/>
      <c r="AL4" s="82"/>
      <c r="AM4" s="82"/>
      <c r="AN4" s="82"/>
      <c r="AO4" s="82"/>
      <c r="AP4" s="82"/>
      <c r="AQ4" s="82"/>
      <c r="AR4" s="82"/>
      <c r="AS4" s="82"/>
      <c r="AT4" s="82"/>
      <c r="AU4" s="82" t="s">
        <v>61</v>
      </c>
      <c r="AV4" s="82"/>
      <c r="AW4" s="82"/>
      <c r="AX4" s="82"/>
      <c r="AY4" s="82"/>
      <c r="AZ4" s="82"/>
      <c r="BA4" s="82"/>
      <c r="BB4" s="82"/>
      <c r="BC4" s="82"/>
      <c r="BD4" s="82"/>
      <c r="BE4" s="82"/>
      <c r="BF4" s="82" t="s">
        <v>62</v>
      </c>
      <c r="BG4" s="82"/>
      <c r="BH4" s="82"/>
      <c r="BI4" s="82"/>
      <c r="BJ4" s="82"/>
      <c r="BK4" s="82"/>
      <c r="BL4" s="82"/>
      <c r="BM4" s="82"/>
      <c r="BN4" s="82"/>
      <c r="BO4" s="82"/>
      <c r="BP4" s="82"/>
      <c r="BQ4" s="82" t="s">
        <v>63</v>
      </c>
      <c r="BR4" s="82"/>
      <c r="BS4" s="82"/>
      <c r="BT4" s="82"/>
      <c r="BU4" s="82"/>
      <c r="BV4" s="82"/>
      <c r="BW4" s="82"/>
      <c r="BX4" s="82"/>
      <c r="BY4" s="82"/>
      <c r="BZ4" s="82"/>
      <c r="CA4" s="82"/>
      <c r="CB4" s="82" t="s">
        <v>64</v>
      </c>
      <c r="CC4" s="82"/>
      <c r="CD4" s="82"/>
      <c r="CE4" s="82"/>
      <c r="CF4" s="82"/>
      <c r="CG4" s="82"/>
      <c r="CH4" s="82"/>
      <c r="CI4" s="82"/>
      <c r="CJ4" s="82"/>
      <c r="CK4" s="82"/>
      <c r="CL4" s="82"/>
      <c r="CM4" s="82" t="s">
        <v>65</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272256</v>
      </c>
      <c r="D6" s="33">
        <f t="shared" si="3"/>
        <v>47</v>
      </c>
      <c r="E6" s="33">
        <f t="shared" si="3"/>
        <v>17</v>
      </c>
      <c r="F6" s="33">
        <f t="shared" si="3"/>
        <v>1</v>
      </c>
      <c r="G6" s="33">
        <f t="shared" si="3"/>
        <v>0</v>
      </c>
      <c r="H6" s="33" t="str">
        <f t="shared" si="3"/>
        <v>大阪府　高石市</v>
      </c>
      <c r="I6" s="33" t="str">
        <f t="shared" si="3"/>
        <v>法非適用</v>
      </c>
      <c r="J6" s="33" t="str">
        <f t="shared" si="3"/>
        <v>下水道事業</v>
      </c>
      <c r="K6" s="33" t="str">
        <f t="shared" si="3"/>
        <v>公共下水道</v>
      </c>
      <c r="L6" s="33" t="str">
        <f t="shared" si="3"/>
        <v>Bb1</v>
      </c>
      <c r="M6" s="33" t="str">
        <f t="shared" si="3"/>
        <v>非設置</v>
      </c>
      <c r="N6" s="34" t="str">
        <f t="shared" si="3"/>
        <v>-</v>
      </c>
      <c r="O6" s="34" t="str">
        <f t="shared" si="3"/>
        <v>該当数値なし</v>
      </c>
      <c r="P6" s="34">
        <f t="shared" si="3"/>
        <v>91.43</v>
      </c>
      <c r="Q6" s="34">
        <f t="shared" si="3"/>
        <v>79.13</v>
      </c>
      <c r="R6" s="34">
        <f t="shared" si="3"/>
        <v>2755</v>
      </c>
      <c r="S6" s="34">
        <f t="shared" si="3"/>
        <v>57805</v>
      </c>
      <c r="T6" s="34">
        <f t="shared" si="3"/>
        <v>11.3</v>
      </c>
      <c r="U6" s="34">
        <f t="shared" si="3"/>
        <v>5115.49</v>
      </c>
      <c r="V6" s="34">
        <f t="shared" si="3"/>
        <v>52681</v>
      </c>
      <c r="W6" s="34">
        <f t="shared" si="3"/>
        <v>5.93</v>
      </c>
      <c r="X6" s="34">
        <f t="shared" si="3"/>
        <v>8883.81</v>
      </c>
      <c r="Y6" s="35">
        <f>IF(Y7="",NA(),Y7)</f>
        <v>63.7</v>
      </c>
      <c r="Z6" s="35">
        <f t="shared" ref="Z6:AH6" si="4">IF(Z7="",NA(),Z7)</f>
        <v>64.5</v>
      </c>
      <c r="AA6" s="35">
        <f t="shared" si="4"/>
        <v>62.06</v>
      </c>
      <c r="AB6" s="35">
        <f t="shared" si="4"/>
        <v>61.15</v>
      </c>
      <c r="AC6" s="35">
        <f t="shared" si="4"/>
        <v>53.1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988.27</v>
      </c>
      <c r="BG6" s="35">
        <f t="shared" ref="BG6:BO6" si="7">IF(BG7="",NA(),BG7)</f>
        <v>815.85</v>
      </c>
      <c r="BH6" s="35">
        <f t="shared" si="7"/>
        <v>700.58</v>
      </c>
      <c r="BI6" s="35">
        <f t="shared" si="7"/>
        <v>702.61</v>
      </c>
      <c r="BJ6" s="35">
        <f t="shared" si="7"/>
        <v>760.14</v>
      </c>
      <c r="BK6" s="35">
        <f t="shared" si="7"/>
        <v>1378.57</v>
      </c>
      <c r="BL6" s="35">
        <f t="shared" si="7"/>
        <v>1461.84</v>
      </c>
      <c r="BM6" s="35">
        <f t="shared" si="7"/>
        <v>1367.44</v>
      </c>
      <c r="BN6" s="35">
        <f t="shared" si="7"/>
        <v>1304.68</v>
      </c>
      <c r="BO6" s="35">
        <f t="shared" si="7"/>
        <v>813.96</v>
      </c>
      <c r="BP6" s="34" t="str">
        <f>IF(BP7="","",IF(BP7="-","【-】","【"&amp;SUBSTITUTE(TEXT(BP7,"#,##0.00"),"-","△")&amp;"】"))</f>
        <v>【682.51】</v>
      </c>
      <c r="BQ6" s="35">
        <f>IF(BQ7="",NA(),BQ7)</f>
        <v>92.53</v>
      </c>
      <c r="BR6" s="35">
        <f t="shared" ref="BR6:BZ6" si="8">IF(BR7="",NA(),BR7)</f>
        <v>93.26</v>
      </c>
      <c r="BS6" s="35">
        <f t="shared" si="8"/>
        <v>91.19</v>
      </c>
      <c r="BT6" s="35">
        <f t="shared" si="8"/>
        <v>93.82</v>
      </c>
      <c r="BU6" s="35">
        <f t="shared" si="8"/>
        <v>85.55</v>
      </c>
      <c r="BV6" s="35">
        <f t="shared" si="8"/>
        <v>89.95</v>
      </c>
      <c r="BW6" s="35">
        <f t="shared" si="8"/>
        <v>91.59</v>
      </c>
      <c r="BX6" s="35">
        <f t="shared" si="8"/>
        <v>86.04</v>
      </c>
      <c r="BY6" s="35">
        <f t="shared" si="8"/>
        <v>90.13</v>
      </c>
      <c r="BZ6" s="35">
        <f t="shared" si="8"/>
        <v>92.08</v>
      </c>
      <c r="CA6" s="34" t="str">
        <f>IF(CA7="","",IF(CA7="-","【-】","【"&amp;SUBSTITUTE(TEXT(CA7,"#,##0.00"),"-","△")&amp;"】"))</f>
        <v>【100.34】</v>
      </c>
      <c r="CB6" s="35">
        <f>IF(CB7="",NA(),CB7)</f>
        <v>163.83000000000001</v>
      </c>
      <c r="CC6" s="35">
        <f t="shared" ref="CC6:CK6" si="9">IF(CC7="",NA(),CC7)</f>
        <v>163.98</v>
      </c>
      <c r="CD6" s="35">
        <f t="shared" si="9"/>
        <v>168.04</v>
      </c>
      <c r="CE6" s="35">
        <f t="shared" si="9"/>
        <v>161.87</v>
      </c>
      <c r="CF6" s="35">
        <f t="shared" si="9"/>
        <v>151.16999999999999</v>
      </c>
      <c r="CG6" s="35">
        <f t="shared" si="9"/>
        <v>150.88</v>
      </c>
      <c r="CH6" s="35">
        <f t="shared" si="9"/>
        <v>148.1</v>
      </c>
      <c r="CI6" s="35">
        <f t="shared" si="9"/>
        <v>150.41999999999999</v>
      </c>
      <c r="CJ6" s="35">
        <f t="shared" si="9"/>
        <v>140.65</v>
      </c>
      <c r="CK6" s="35">
        <f t="shared" si="9"/>
        <v>132.94999999999999</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v>
      </c>
      <c r="CW6" s="34" t="str">
        <f>IF(CW7="","",IF(CW7="-","【-】","【"&amp;SUBSTITUTE(TEXT(CW7,"#,##0.00"),"-","△")&amp;"】"))</f>
        <v>【59.64】</v>
      </c>
      <c r="CX6" s="35">
        <f>IF(CX7="",NA(),CX7)</f>
        <v>92.59</v>
      </c>
      <c r="CY6" s="35">
        <f t="shared" ref="CY6:DG6" si="11">IF(CY7="",NA(),CY7)</f>
        <v>92.8</v>
      </c>
      <c r="CZ6" s="35">
        <f t="shared" si="11"/>
        <v>93.77</v>
      </c>
      <c r="DA6" s="35">
        <f t="shared" si="11"/>
        <v>93.81</v>
      </c>
      <c r="DB6" s="35">
        <f t="shared" si="11"/>
        <v>94.07</v>
      </c>
      <c r="DC6" s="35">
        <f t="shared" si="11"/>
        <v>89.96</v>
      </c>
      <c r="DD6" s="35">
        <f t="shared" si="11"/>
        <v>89.15</v>
      </c>
      <c r="DE6" s="35">
        <f t="shared" si="11"/>
        <v>89.5</v>
      </c>
      <c r="DF6" s="35">
        <f t="shared" si="11"/>
        <v>90.66</v>
      </c>
      <c r="DG6" s="35">
        <f t="shared" si="11"/>
        <v>95.95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5">
        <f t="shared" ref="EF6:EN6" si="14">IF(EF7="",NA(),EF7)</f>
        <v>0.09</v>
      </c>
      <c r="EG6" s="34">
        <f t="shared" si="14"/>
        <v>0</v>
      </c>
      <c r="EH6" s="34">
        <f t="shared" si="14"/>
        <v>0</v>
      </c>
      <c r="EI6" s="34">
        <f t="shared" si="14"/>
        <v>0</v>
      </c>
      <c r="EJ6" s="35">
        <f t="shared" si="14"/>
        <v>0.04</v>
      </c>
      <c r="EK6" s="35">
        <f t="shared" si="14"/>
        <v>0.01</v>
      </c>
      <c r="EL6" s="35">
        <f t="shared" si="14"/>
        <v>0.08</v>
      </c>
      <c r="EM6" s="35">
        <f t="shared" si="14"/>
        <v>0.05</v>
      </c>
      <c r="EN6" s="35">
        <f t="shared" si="14"/>
        <v>0.12</v>
      </c>
      <c r="EO6" s="34" t="str">
        <f>IF(EO7="","",IF(EO7="-","【-】","【"&amp;SUBSTITUTE(TEXT(EO7,"#,##0.00"),"-","△")&amp;"】"))</f>
        <v>【0.22】</v>
      </c>
    </row>
    <row r="7" spans="1:145" s="36" customFormat="1" x14ac:dyDescent="0.15">
      <c r="A7" s="28"/>
      <c r="B7" s="37">
        <v>2019</v>
      </c>
      <c r="C7" s="37">
        <v>272256</v>
      </c>
      <c r="D7" s="37">
        <v>47</v>
      </c>
      <c r="E7" s="37">
        <v>17</v>
      </c>
      <c r="F7" s="37">
        <v>1</v>
      </c>
      <c r="G7" s="37">
        <v>0</v>
      </c>
      <c r="H7" s="37" t="s">
        <v>99</v>
      </c>
      <c r="I7" s="37" t="s">
        <v>100</v>
      </c>
      <c r="J7" s="37" t="s">
        <v>101</v>
      </c>
      <c r="K7" s="37" t="s">
        <v>102</v>
      </c>
      <c r="L7" s="37" t="s">
        <v>103</v>
      </c>
      <c r="M7" s="37" t="s">
        <v>104</v>
      </c>
      <c r="N7" s="38" t="s">
        <v>105</v>
      </c>
      <c r="O7" s="38" t="s">
        <v>106</v>
      </c>
      <c r="P7" s="38">
        <v>91.43</v>
      </c>
      <c r="Q7" s="38">
        <v>79.13</v>
      </c>
      <c r="R7" s="38">
        <v>2755</v>
      </c>
      <c r="S7" s="38">
        <v>57805</v>
      </c>
      <c r="T7" s="38">
        <v>11.3</v>
      </c>
      <c r="U7" s="38">
        <v>5115.49</v>
      </c>
      <c r="V7" s="38">
        <v>52681</v>
      </c>
      <c r="W7" s="38">
        <v>5.93</v>
      </c>
      <c r="X7" s="38">
        <v>8883.81</v>
      </c>
      <c r="Y7" s="38">
        <v>63.7</v>
      </c>
      <c r="Z7" s="38">
        <v>64.5</v>
      </c>
      <c r="AA7" s="38">
        <v>62.06</v>
      </c>
      <c r="AB7" s="38">
        <v>61.15</v>
      </c>
      <c r="AC7" s="38">
        <v>53.1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988.27</v>
      </c>
      <c r="BG7" s="38">
        <v>815.85</v>
      </c>
      <c r="BH7" s="38">
        <v>700.58</v>
      </c>
      <c r="BI7" s="38">
        <v>702.61</v>
      </c>
      <c r="BJ7" s="38">
        <v>760.14</v>
      </c>
      <c r="BK7" s="38">
        <v>1378.57</v>
      </c>
      <c r="BL7" s="38">
        <v>1461.84</v>
      </c>
      <c r="BM7" s="38">
        <v>1367.44</v>
      </c>
      <c r="BN7" s="38">
        <v>1304.68</v>
      </c>
      <c r="BO7" s="38">
        <v>813.96</v>
      </c>
      <c r="BP7" s="38">
        <v>682.51</v>
      </c>
      <c r="BQ7" s="38">
        <v>92.53</v>
      </c>
      <c r="BR7" s="38">
        <v>93.26</v>
      </c>
      <c r="BS7" s="38">
        <v>91.19</v>
      </c>
      <c r="BT7" s="38">
        <v>93.82</v>
      </c>
      <c r="BU7" s="38">
        <v>85.55</v>
      </c>
      <c r="BV7" s="38">
        <v>89.95</v>
      </c>
      <c r="BW7" s="38">
        <v>91.59</v>
      </c>
      <c r="BX7" s="38">
        <v>86.04</v>
      </c>
      <c r="BY7" s="38">
        <v>90.13</v>
      </c>
      <c r="BZ7" s="38">
        <v>92.08</v>
      </c>
      <c r="CA7" s="38">
        <v>100.34</v>
      </c>
      <c r="CB7" s="38">
        <v>163.83000000000001</v>
      </c>
      <c r="CC7" s="38">
        <v>163.98</v>
      </c>
      <c r="CD7" s="38">
        <v>168.04</v>
      </c>
      <c r="CE7" s="38">
        <v>161.87</v>
      </c>
      <c r="CF7" s="38">
        <v>151.16999999999999</v>
      </c>
      <c r="CG7" s="38">
        <v>150.88</v>
      </c>
      <c r="CH7" s="38">
        <v>148.1</v>
      </c>
      <c r="CI7" s="38">
        <v>150.41999999999999</v>
      </c>
      <c r="CJ7" s="38">
        <v>140.65</v>
      </c>
      <c r="CK7" s="38">
        <v>132.94999999999999</v>
      </c>
      <c r="CL7" s="38">
        <v>136.15</v>
      </c>
      <c r="CM7" s="38" t="s">
        <v>105</v>
      </c>
      <c r="CN7" s="38" t="s">
        <v>105</v>
      </c>
      <c r="CO7" s="38" t="s">
        <v>105</v>
      </c>
      <c r="CP7" s="38" t="s">
        <v>105</v>
      </c>
      <c r="CQ7" s="38" t="s">
        <v>105</v>
      </c>
      <c r="CR7" s="38" t="s">
        <v>105</v>
      </c>
      <c r="CS7" s="38" t="s">
        <v>105</v>
      </c>
      <c r="CT7" s="38" t="s">
        <v>105</v>
      </c>
      <c r="CU7" s="38" t="s">
        <v>105</v>
      </c>
      <c r="CV7" s="38">
        <v>70.3</v>
      </c>
      <c r="CW7" s="38">
        <v>59.64</v>
      </c>
      <c r="CX7" s="38">
        <v>92.59</v>
      </c>
      <c r="CY7" s="38">
        <v>92.8</v>
      </c>
      <c r="CZ7" s="38">
        <v>93.77</v>
      </c>
      <c r="DA7" s="38">
        <v>93.81</v>
      </c>
      <c r="DB7" s="38">
        <v>94.07</v>
      </c>
      <c r="DC7" s="38">
        <v>89.96</v>
      </c>
      <c r="DD7" s="38">
        <v>89.15</v>
      </c>
      <c r="DE7" s="38">
        <v>89.5</v>
      </c>
      <c r="DF7" s="38">
        <v>90.66</v>
      </c>
      <c r="DG7" s="38">
        <v>95.95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0.09</v>
      </c>
      <c r="EG7" s="38">
        <v>0</v>
      </c>
      <c r="EH7" s="38">
        <v>0</v>
      </c>
      <c r="EI7" s="38">
        <v>0</v>
      </c>
      <c r="EJ7" s="38">
        <v>0.04</v>
      </c>
      <c r="EK7" s="38">
        <v>0.01</v>
      </c>
      <c r="EL7" s="38">
        <v>0.08</v>
      </c>
      <c r="EM7" s="38">
        <v>0.05</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2021-01-21T05:36:54Z</cp:lastPrinted>
  <dcterms:created xsi:type="dcterms:W3CDTF">2020-12-04T02:47:46Z</dcterms:created>
  <dcterms:modified xsi:type="dcterms:W3CDTF">2021-01-21T05:36:55Z</dcterms:modified>
  <cp:category/>
</cp:coreProperties>
</file>