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001338\Desktop\20240315_経営比較分析表のホームページ掲載\"/>
    </mc:Choice>
  </mc:AlternateContent>
  <xr:revisionPtr revIDLastSave="0" documentId="13_ncr:1_{2CCAD973-F428-4790-9313-71F3EBCFD2B5}" xr6:coauthVersionLast="36" xr6:coauthVersionMax="47" xr10:uidLastSave="{00000000-0000-0000-0000-000000000000}"/>
  <workbookProtection workbookAlgorithmName="SHA-512" workbookHashValue="3bk0OqCWz841uePn26cZ3sctrFd8n3FKqM7cGSIHi+oMwZrI+1YrpoEcwx0abjqWduBU8VTrzPYhOmstfd33FQ==" workbookSaltValue="mQRNtUuRNJH5ac+DL0FGOw==" workbookSpinCount="100000" lockStructure="1"/>
  <bookViews>
    <workbookView xWindow="-105" yWindow="-105" windowWidth="23250"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R6" i="5"/>
  <c r="AD10" i="4" s="1"/>
  <c r="Q6" i="5"/>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G85" i="4"/>
  <c r="BB10" i="4"/>
  <c r="W10" i="4"/>
  <c r="BB8" i="4"/>
  <c r="AL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<sst xmlns="http://schemas.openxmlformats.org/spreadsheetml/2006/main" count="278" uniqueCount="117">
  <si>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</si>
  <si>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</si>
  <si>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</si>
  <si>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</si>
  <si>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</si>
  <si>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</si>
  <si>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</si>
  <si>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</si>
  <si>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</si>
  <si>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</si>
  <si>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</si>
  <si>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</si>
  <si>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</si>
  <si>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</si>
  <si>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</si>
  <si>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</si>
  <si>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</si>
  <si>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</si>
  <si>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</si>
  <si>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</si>
  <si>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</si>
  <si>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</si>
  <si>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</si>
  <si>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</si>
  <si>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</si>
  <si>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</si>
  <si>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</si>
  <si>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</si>
  <si>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</si>
  <si>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</si>
  <si>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</si>
  <si>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</si>
  <si>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</si>
  <si>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</si>
  <si>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</si>
  <si>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</si>
  <si>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</si>
  <si>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</si>
  <si>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</si>
  <si>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</si>
  <si>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</si>
  <si>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</si>
  <si>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</si>
  <si>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</si>
  <si>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</si>
  <si>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</si>
  <si>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</si>
  <si>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</si>
  <si>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</si>
  <si>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</si>
  <si>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</si>
  <si>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</si>
  <si>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</si>
  <si>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</si>
  <si>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</si>
  <si>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</si>
  <si>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</si>
  <si>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</si>
  <si>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</si>
  <si>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</si>
  <si>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</si>
  <si>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</si>
  <si>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</si>
  <si>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</si>
  <si>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</si>
  <si>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</si>
  <si>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</si>
  <si>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</si>
  <si>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</si>
  <si>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</si>
  <si>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</si>
  <si>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</si>
  <si>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</si>
  <si>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</si>
  <si>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</si>
  <si>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</si>
  <si>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</si>
  <si>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</si>
  <si>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</si>
  <si>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</si>
  <si>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</si>
  <si>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</si>
  <si>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</si>
  <si>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</si>
  <si>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</si>
  <si>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</si>
  <si>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</si>
  <si>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</si>
  <si>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</si>
  <si>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</si>
  <si>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</si>
  <si>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</si>
  <si>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</si>
  <si>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</si>
  <si>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</si>
  <si>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</si>
  <si>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</si>
  <si>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</si>
  <si>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</si>
  <si>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</si>
  <si>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</si>
  <si>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</si>
  <si>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</si>
  <si>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</si>
  <si>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</si>
  <si>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</si>
  <si>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</si>
  <si>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</si>
  <si>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</si>
  <si>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</si>
  <si>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</si>
  <si>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</si>
  <si>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</si>
  <si>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</si>
  <si>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が管理してきた区域については平成2年より供用開始し、令和3年度から管渠更新・老朽化対策を実施している。一方、泉北環境整備施設組合から移管を受けた区域については昭和43年より供用開始しており、平成26年度に長寿命化計画を作成し、平成27・28年度に管渠の改築工事に取り組んだ。
　①については、泉北環境整備施設組合より移管された施設の減価償却が進んでいるため、全国平均、類似団体の平均値を上回っており、全体のおよそ1/2が償却されている状況である。
　②については、現時点で法定耐用年数を経過した管渠はない。
　③は、ストックマネジメント計画に基づき令和3年度より管渠更新工事を実施している。ただ、事業を開始したところであるため、改善率としては類似団体平均より低い値となっている。
</t>
    <rPh sb="1" eb="3">
      <t>ヘイセイ</t>
    </rPh>
    <rPh sb="17" eb="19">
      <t>ヘイセイ</t>
    </rPh>
    <rPh sb="20" eb="21">
      <t>ネン</t>
    </rPh>
    <rPh sb="23" eb="25">
      <t>キョウヨウ</t>
    </rPh>
    <rPh sb="25" eb="27">
      <t>カイシ</t>
    </rPh>
    <rPh sb="32" eb="34">
      <t>レイワ</t>
    </rPh>
    <rPh sb="54" eb="56">
      <t>ジッシ</t>
    </rPh>
    <rPh sb="174" eb="175">
      <t>スス</t>
    </rPh>
    <rPh sb="203" eb="205">
      <t>ゼンタイ</t>
    </rPh>
    <rPh sb="213" eb="215">
      <t>ショウキャク</t>
    </rPh>
    <rPh sb="220" eb="222">
      <t>ジョウキョウ</t>
    </rPh>
    <rPh sb="277" eb="278">
      <t>モト</t>
    </rPh>
    <rPh sb="301" eb="303">
      <t>ジギョウ</t>
    </rPh>
    <rPh sb="304" eb="306">
      <t>カイシ</t>
    </rPh>
    <rPh sb="320" eb="322">
      <t>カイゼン</t>
    </rPh>
    <rPh sb="322" eb="323">
      <t>リツ</t>
    </rPh>
    <rPh sb="327" eb="329">
      <t>ルイジ</t>
    </rPh>
    <rPh sb="329" eb="331">
      <t>ダンタイ</t>
    </rPh>
    <rPh sb="331" eb="333">
      <t>ヘイキン</t>
    </rPh>
    <rPh sb="335" eb="336">
      <t>ヒク</t>
    </rPh>
    <rPh sb="337" eb="338">
      <t>アタイ</t>
    </rPh>
    <phoneticPr fontId="4"/>
  </si>
  <si>
    <t>　安定的で持続可能な経営を進めていくため、令和2年4月に地方公営企業法の一部を適用し、また令和2年度末には経営戦略を策定した。経営戦略の方針に基づき、今後はより効率的な経営に努めていく。
　ポンプ場施設や管渠等の下水道施設の老朽化対策については、令和元年度にストックマネジメント計画を策定しており、ポンプ場施設は令和2年度、管渠等については令和3年度より本計画に基づき改築・更新工事を開始している。
　令和4年度決算の分析として、単年度黒字を継続しているものの、下水道使用料収入の減少と燃料価格の高騰による費用増加のため、経費回収率は100%を下回った。また、企業債の負担が大きく、企業債残高対事業規模比率が類似団体と比べ高い傾向が続いている。企業債償還額は年々減少傾向にあるものの、資本的収支の不足額の増加が見込まれ、補てん財源・資金の確保が課題である。</t>
    <rPh sb="184" eb="186">
      <t>カイチクレイワネンドカイシ</t>
    </rPh>
    <rPh sb="231" eb="237">
      <t>ゲスイドウシヨウリョウ</t>
    </rPh>
    <rPh sb="237" eb="239">
      <t>シュウニュウ</t>
    </rPh>
    <rPh sb="240" eb="241">
      <t>ゲン</t>
    </rPh>
    <rPh sb="241" eb="242">
      <t>ショウ</t>
    </rPh>
    <rPh sb="243" eb="245">
      <t>ネンリョウ</t>
    </rPh>
    <rPh sb="245" eb="247">
      <t>カカク</t>
    </rPh>
    <rPh sb="248" eb="250">
      <t>コウトウ</t>
    </rPh>
    <rPh sb="253" eb="255">
      <t>ヒヨウ</t>
    </rPh>
    <rPh sb="255" eb="256">
      <t>ゾウ</t>
    </rPh>
    <rPh sb="256" eb="257">
      <t>カ</t>
    </rPh>
    <rPh sb="261" eb="263">
      <t>ケイヒ</t>
    </rPh>
    <rPh sb="263" eb="265">
      <t>カイシュウ</t>
    </rPh>
    <rPh sb="265" eb="266">
      <t>リツ</t>
    </rPh>
    <rPh sb="342" eb="347">
      <t>シホンテキシュウシ</t>
    </rPh>
    <rPh sb="348" eb="350">
      <t>フソク</t>
    </rPh>
    <rPh sb="350" eb="351">
      <t>ガク</t>
    </rPh>
    <rPh sb="352" eb="354">
      <t>ゾウカ</t>
    </rPh>
    <rPh sb="355" eb="357">
      <t>ミコ</t>
    </rPh>
    <rPh sb="360" eb="361">
      <t>ホ</t>
    </rPh>
    <rPh sb="363" eb="365">
      <t>ザイゲン</t>
    </rPh>
    <rPh sb="366" eb="368">
      <t>シキン</t>
    </rPh>
    <rPh sb="369" eb="371">
      <t>カクホ</t>
    </rPh>
    <phoneticPr fontId="4"/>
  </si>
  <si>
    <r>
      <t>　平成26年4月より高石市・和泉市・泉大津市の一部事務組合である泉北環境整備施設組合が管理していた区域の移管が行われ、同組合が要した地方債の元利償還金等は、本市下水道事業が同組合に負担金として支出をしている。本負担金を地方債償還金とみなし算定すると①は</t>
    </r>
    <r>
      <rPr>
        <sz val="10.5"/>
        <rFont val="ＭＳ ゴシック"/>
        <family val="3"/>
        <charset val="128"/>
      </rPr>
      <t>132.20%、④は942.25%となる。
　また、本市は令和2年度より法適用（一部）となったため、3ヶ年での比較を行う。
　①については100%以上となり、単年度黒字となった。
　②については、累積欠損金が生じていないため0％となっている。
　③は、令和2年度は企業債償還額のピークであったことが影響したがその後上昇傾向にあり、令和4年度は前年度より0.01ポイント増加している。しかしながら、依然類似団体よりも低い数値となっている。
　④については、令和2年度が企業債償還額のピークであったため減少傾向にあるが、上記負担金を加味すると類似団体を170.10ポイント上回ることとなる。
　⑤については、2年連続で100%を達成していたが、下水道使用料収入の減少と燃料価格の高騰による費用増加のため、令和4年度は100%を下回った。
　⑥については、昨年度より3.49円減少しており、類似団体と比較すると19.48円高い。類似団体との差異については、ポンプ場施設の維持管理経費が汚水処理原価に影響していると考えられる。
　⑦については、処理施設が無いため、該当なし。
　⑧については、類似団体の平均値をやや上回った。下水道工事による整備率の向上や、水洗便所改造費助成制度等で増加傾向にあり、昨年度より0.85ポイント上昇した。</t>
    </r>
    <rPh sb="178" eb="179">
      <t>ネン</t>
    </rPh>
    <rPh sb="275" eb="277">
      <t>エイキョウ</t>
    </rPh>
    <rPh sb="282" eb="283">
      <t>ゴ</t>
    </rPh>
    <rPh sb="283" eb="287">
      <t>ジョウショウケイコウ</t>
    </rPh>
    <rPh sb="291" eb="293">
      <t>レイワ</t>
    </rPh>
    <rPh sb="294" eb="296">
      <t>ネンド</t>
    </rPh>
    <rPh sb="297" eb="299">
      <t>ゼンネン</t>
    </rPh>
    <rPh sb="299" eb="300">
      <t>ド</t>
    </rPh>
    <rPh sb="310" eb="312">
      <t>ゾウカ</t>
    </rPh>
    <rPh sb="324" eb="326">
      <t>イゼン</t>
    </rPh>
    <rPh sb="326" eb="330">
      <t>ルイジダンタイ</t>
    </rPh>
    <rPh sb="333" eb="334">
      <t>ヒク</t>
    </rPh>
    <rPh sb="353" eb="355">
      <t>レイワ</t>
    </rPh>
    <rPh sb="356" eb="358">
      <t>ネンド</t>
    </rPh>
    <rPh sb="375" eb="379">
      <t>ゲンショウケイコウ</t>
    </rPh>
    <rPh sb="395" eb="399">
      <t>ルイジダンタイ</t>
    </rPh>
    <rPh sb="476" eb="478">
      <t>レイワ</t>
    </rPh>
    <rPh sb="479" eb="480">
      <t>ネン</t>
    </rPh>
    <rPh sb="480" eb="481">
      <t>ド</t>
    </rPh>
    <rPh sb="487" eb="489">
      <t>シタマワ</t>
    </rPh>
    <rPh sb="533" eb="534">
      <t>エン</t>
    </rPh>
    <rPh sb="537" eb="541">
      <t>ルイジダンタイ</t>
    </rPh>
    <rPh sb="543" eb="545">
      <t>サイ</t>
    </rPh>
    <rPh sb="554" eb="555">
      <t>ジョウ</t>
    </rPh>
    <rPh sb="555" eb="557">
      <t>シセツ</t>
    </rPh>
    <rPh sb="558" eb="560">
      <t>イジ</t>
    </rPh>
    <rPh sb="560" eb="562">
      <t>カンリ</t>
    </rPh>
    <rPh sb="562" eb="564">
      <t>ケイヒ</t>
    </rPh>
    <rPh sb="565" eb="567">
      <t>オスイ</t>
    </rPh>
    <rPh sb="567" eb="569">
      <t>ショリ</t>
    </rPh>
    <rPh sb="569" eb="571">
      <t>ゲンカ</t>
    </rPh>
    <rPh sb="572" eb="574">
      <t>エイキョウ</t>
    </rPh>
    <rPh sb="579" eb="580">
      <t>カンガ</t>
    </rPh>
    <rPh sb="623" eb="626">
      <t>ヘイキンチ</t>
    </rPh>
    <rPh sb="629" eb="63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</si>
</sst>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5"/>
      <name val="ＭＳ ゴシック"/>
      <family val="3"/>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0.04</c:v>
                </c:pt>
                <c:pt idx="4">
                  <c:v>0.03</c:v>
                </c:pt>
              </c:numCache>
            </c:numRef>
          </c:val>
          <c:extLst>
            <c:ext xmlns:c16="http://schemas.microsoft.com/office/drawing/2014/chart" uri="{C3380CC4-5D6E-409C-BE32-E72D297353CC}">
              <c16:uniqueId val="{00000000-22B7-4D41-BA73-4148CF98BD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0.35</c:v>
                </c:pt>
                <c:pt idx="4">
                  <c:v>0.1</c:v>
                </c:pt>
              </c:numCache>
            </c:numRef>
          </c:val>
          <c:smooth val="0"/>
          <c:extLst>
            <c:ext xmlns:c16="http://schemas.microsoft.com/office/drawing/2014/chart" uri="{C3380CC4-5D6E-409C-BE32-E72D297353CC}">
              <c16:uniqueId val="{00000001-22B7-4D41-BA73-4148CF98BD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0-4C8E-ADFF-BD92A0ED33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80.11</c:v>
                </c:pt>
                <c:pt idx="3">
                  <c:v>82.83</c:v>
                </c:pt>
                <c:pt idx="4">
                  <c:v>69.38</c:v>
                </c:pt>
              </c:numCache>
            </c:numRef>
          </c:val>
          <c:smooth val="0"/>
          <c:extLst>
            <c:ext xmlns:c16="http://schemas.microsoft.com/office/drawing/2014/chart" uri="{C3380CC4-5D6E-409C-BE32-E72D297353CC}">
              <c16:uniqueId val="{00000001-2340-4C8E-ADFF-BD92A0ED33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94.77</c:v>
                </c:pt>
                <c:pt idx="3">
                  <c:v>95.64</c:v>
                </c:pt>
                <c:pt idx="4">
                  <c:v>96.49</c:v>
                </c:pt>
              </c:numCache>
            </c:numRef>
          </c:val>
          <c:extLst>
            <c:ext xmlns:c16="http://schemas.microsoft.com/office/drawing/2014/chart" uri="{C3380CC4-5D6E-409C-BE32-E72D297353CC}">
              <c16:uniqueId val="{00000000-C96F-451D-B0D2-5EFDF9D97B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95.96</c:v>
                </c:pt>
                <c:pt idx="3">
                  <c:v>95.73</c:v>
                </c:pt>
                <c:pt idx="4">
                  <c:v>96.1</c:v>
                </c:pt>
              </c:numCache>
            </c:numRef>
          </c:val>
          <c:smooth val="0"/>
          <c:extLst>
            <c:ext xmlns:c16="http://schemas.microsoft.com/office/drawing/2014/chart" uri="{C3380CC4-5D6E-409C-BE32-E72D297353CC}">
              <c16:uniqueId val="{00000001-C96F-451D-B0D2-5EFDF9D97B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114.47</c:v>
                </c:pt>
                <c:pt idx="3">
                  <c:v>114.96</c:v>
                </c:pt>
                <c:pt idx="4">
                  <c:v>114.79</c:v>
                </c:pt>
              </c:numCache>
            </c:numRef>
          </c:val>
          <c:extLst>
            <c:ext xmlns:c16="http://schemas.microsoft.com/office/drawing/2014/chart" uri="{C3380CC4-5D6E-409C-BE32-E72D297353CC}">
              <c16:uniqueId val="{00000000-FD1A-41A5-B923-C3D78D617C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107.87</c:v>
                </c:pt>
                <c:pt idx="3">
                  <c:v>109.78</c:v>
                </c:pt>
                <c:pt idx="4">
                  <c:v>109.96</c:v>
                </c:pt>
              </c:numCache>
            </c:numRef>
          </c:val>
          <c:smooth val="0"/>
          <c:extLst>
            <c:ext xmlns:c16="http://schemas.microsoft.com/office/drawing/2014/chart" uri="{C3380CC4-5D6E-409C-BE32-E72D297353CC}">
              <c16:uniqueId val="{00000001-FD1A-41A5-B923-C3D78D617C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49.61</c:v>
                </c:pt>
                <c:pt idx="3">
                  <c:v>50.97</c:v>
                </c:pt>
                <c:pt idx="4">
                  <c:v>52.61</c:v>
                </c:pt>
              </c:numCache>
            </c:numRef>
          </c:val>
          <c:extLst>
            <c:ext xmlns:c16="http://schemas.microsoft.com/office/drawing/2014/chart" uri="{C3380CC4-5D6E-409C-BE32-E72D297353CC}">
              <c16:uniqueId val="{00000000-D713-46F5-9169-B89A04F8AE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20.23</c:v>
                </c:pt>
                <c:pt idx="3">
                  <c:v>22.34</c:v>
                </c:pt>
                <c:pt idx="4">
                  <c:v>24.65</c:v>
                </c:pt>
              </c:numCache>
            </c:numRef>
          </c:val>
          <c:smooth val="0"/>
          <c:extLst>
            <c:ext xmlns:c16="http://schemas.microsoft.com/office/drawing/2014/chart" uri="{C3380CC4-5D6E-409C-BE32-E72D297353CC}">
              <c16:uniqueId val="{00000001-D713-46F5-9169-B89A04F8AE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6D-4199-8B61-AA12B1A082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1.63</c:v>
                </c:pt>
                <c:pt idx="3">
                  <c:v>1.94</c:v>
                </c:pt>
                <c:pt idx="4">
                  <c:v>2.42</c:v>
                </c:pt>
              </c:numCache>
            </c:numRef>
          </c:val>
          <c:smooth val="0"/>
          <c:extLst>
            <c:ext xmlns:c16="http://schemas.microsoft.com/office/drawing/2014/chart" uri="{C3380CC4-5D6E-409C-BE32-E72D297353CC}">
              <c16:uniqueId val="{00000001-B76D-4199-8B61-AA12B1A082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572-4183-B2D1-4C9419B73F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11.59</c:v>
                </c:pt>
                <c:pt idx="3">
                  <c:v>9.36</c:v>
                </c:pt>
                <c:pt idx="4">
                  <c:v>7.56</c:v>
                </c:pt>
              </c:numCache>
            </c:numRef>
          </c:val>
          <c:smooth val="0"/>
          <c:extLst>
            <c:ext xmlns:c16="http://schemas.microsoft.com/office/drawing/2014/chart" uri="{C3380CC4-5D6E-409C-BE32-E72D297353CC}">
              <c16:uniqueId val="{00000001-5572-4183-B2D1-4C9419B73F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31.94</c:v>
                </c:pt>
                <c:pt idx="3">
                  <c:v>37.79</c:v>
                </c:pt>
                <c:pt idx="4">
                  <c:v>37.799999999999997</c:v>
                </c:pt>
              </c:numCache>
            </c:numRef>
          </c:val>
          <c:extLst>
            <c:ext xmlns:c16="http://schemas.microsoft.com/office/drawing/2014/chart" uri="{C3380CC4-5D6E-409C-BE32-E72D297353CC}">
              <c16:uniqueId val="{00000000-BE8A-4D69-8AC5-637D248050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37.200000000000003</c:v>
                </c:pt>
                <c:pt idx="3">
                  <c:v>47.13</c:v>
                </c:pt>
                <c:pt idx="4">
                  <c:v>50.85</c:v>
                </c:pt>
              </c:numCache>
            </c:numRef>
          </c:val>
          <c:smooth val="0"/>
          <c:extLst>
            <c:ext xmlns:c16="http://schemas.microsoft.com/office/drawing/2014/chart" uri="{C3380CC4-5D6E-409C-BE32-E72D297353CC}">
              <c16:uniqueId val="{00000001-BE8A-4D69-8AC5-637D248050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862.69</c:v>
                </c:pt>
                <c:pt idx="3">
                  <c:v>842.67</c:v>
                </c:pt>
                <c:pt idx="4">
                  <c:v>851.38</c:v>
                </c:pt>
              </c:numCache>
            </c:numRef>
          </c:val>
          <c:extLst>
            <c:ext xmlns:c16="http://schemas.microsoft.com/office/drawing/2014/chart" uri="{C3380CC4-5D6E-409C-BE32-E72D297353CC}">
              <c16:uniqueId val="{00000000-85D9-4652-A750-53B4FC939C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843.72</c:v>
                </c:pt>
                <c:pt idx="3">
                  <c:v>788.62</c:v>
                </c:pt>
                <c:pt idx="4">
                  <c:v>772.15</c:v>
                </c:pt>
              </c:numCache>
            </c:numRef>
          </c:val>
          <c:smooth val="0"/>
          <c:extLst>
            <c:ext xmlns:c16="http://schemas.microsoft.com/office/drawing/2014/chart" uri="{C3380CC4-5D6E-409C-BE32-E72D297353CC}">
              <c16:uniqueId val="{00000001-85D9-4652-A750-53B4FC939C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101.65</c:v>
                </c:pt>
                <c:pt idx="3">
                  <c:v>102.93</c:v>
                </c:pt>
                <c:pt idx="4">
                  <c:v>99.87</c:v>
                </c:pt>
              </c:numCache>
            </c:numRef>
          </c:val>
          <c:extLst>
            <c:ext xmlns:c16="http://schemas.microsoft.com/office/drawing/2014/chart" uri="{C3380CC4-5D6E-409C-BE32-E72D297353CC}">
              <c16:uniqueId val="{00000000-64BA-4DC6-8ECC-173BE25F0E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94.81</c:v>
                </c:pt>
                <c:pt idx="3">
                  <c:v>99.88</c:v>
                </c:pt>
                <c:pt idx="4">
                  <c:v>98.82</c:v>
                </c:pt>
              </c:numCache>
            </c:numRef>
          </c:val>
          <c:smooth val="0"/>
          <c:extLst>
            <c:ext xmlns:c16="http://schemas.microsoft.com/office/drawing/2014/chart" uri="{C3380CC4-5D6E-409C-BE32-E72D297353CC}">
              <c16:uniqueId val="{00000001-64BA-4DC6-8ECC-173BE25F0E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146.07</c:v>
                </c:pt>
                <c:pt idx="3">
                  <c:v>144.38</c:v>
                </c:pt>
                <c:pt idx="4">
                  <c:v>147.87</c:v>
                </c:pt>
              </c:numCache>
            </c:numRef>
          </c:val>
          <c:extLst>
            <c:ext xmlns:c16="http://schemas.microsoft.com/office/drawing/2014/chart" uri="{C3380CC4-5D6E-409C-BE32-E72D297353CC}">
              <c16:uniqueId val="{00000000-7D5C-4410-AADF-2E0075EE89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129.9</c:v>
                </c:pt>
                <c:pt idx="3">
                  <c:v>126.94</c:v>
                </c:pt>
                <c:pt idx="4">
                  <c:v>128.38999999999999</c:v>
                </c:pt>
              </c:numCache>
            </c:numRef>
          </c:val>
          <c:smooth val="0"/>
          <c:extLst>
            <c:ext xmlns:c16="http://schemas.microsoft.com/office/drawing/2014/chart" uri="{C3380CC4-5D6E-409C-BE32-E72D297353CC}">
              <c16:uniqueId val="{00000001-7D5C-4410-AADF-2E0075EE89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Normal="100" workbookViewId="0">
      <selection activeCell="BL66" sqref="BL66:BZ82"/>
    </sheetView>
  </sheetViews>
  <sheetFormatPr defaultColWidth="2.625" defaultRowHeight="13.5" x14ac:dyDescent="0.15"/>
  <cols>
    <col min="1" max="1" width="2.625" customWidth="1"/>
    <col min="2" max="62" width="3.75" customWidth="1"/>
    <col min="64" max="76" width="3.625" customWidth="1"/>
    <col min="77" max="77" width="3.875" customWidth="1"/>
    <col min="78" max="78" width="3.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高石市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Bb1</v>
      </c>
      <c r="X8" s="77"/>
      <c r="Y8" s="77"/>
      <c r="Z8" s="77"/>
      <c r="AA8" s="77"/>
      <c r="AB8" s="77"/>
      <c r="AC8" s="77"/>
      <c r="AD8" s="78" t="str">
        <f>データ!$M$6</f>
        <v>非設置</v>
      </c>
      <c r="AE8" s="78"/>
      <c r="AF8" s="78"/>
      <c r="AG8" s="78"/>
      <c r="AH8" s="78"/>
      <c r="AI8" s="78"/>
      <c r="AJ8" s="78"/>
      <c r="AK8" s="3"/>
      <c r="AL8" s="51">
        <f>データ!S6</f>
        <v>56992</v>
      </c>
      <c r="AM8" s="51"/>
      <c r="AN8" s="51"/>
      <c r="AO8" s="51"/>
      <c r="AP8" s="51"/>
      <c r="AQ8" s="51"/>
      <c r="AR8" s="51"/>
      <c r="AS8" s="51"/>
      <c r="AT8" s="45">
        <f>データ!T6</f>
        <v>11.3</v>
      </c>
      <c r="AU8" s="45"/>
      <c r="AV8" s="45"/>
      <c r="AW8" s="45"/>
      <c r="AX8" s="45"/>
      <c r="AY8" s="45"/>
      <c r="AZ8" s="45"/>
      <c r="BA8" s="45"/>
      <c r="BB8" s="45">
        <f>データ!U6</f>
        <v>5043.54</v>
      </c>
      <c r="BC8" s="45"/>
      <c r="BD8" s="45"/>
      <c r="BE8" s="45"/>
      <c r="BF8" s="45"/>
      <c r="BG8" s="45"/>
      <c r="BH8" s="45"/>
      <c r="BI8" s="45"/>
      <c r="BJ8" s="3"/>
      <c r="BK8" s="3"/>
      <c r="BL8" s="73" t="s">
        <v>10</v>
      </c>
      <c r="BM8" s="74"/>
      <c r="BN8" s="75" t="s">
        <v>11</v>
      </c>
      <c r="BO8" s="75"/>
      <c r="BP8" s="75"/>
      <c r="BQ8" s="75"/>
      <c r="BR8" s="75"/>
      <c r="BS8" s="75"/>
      <c r="BT8" s="75"/>
      <c r="BU8" s="75"/>
      <c r="BV8" s="75"/>
      <c r="BW8" s="75"/>
      <c r="BX8" s="75"/>
      <c r="BY8" s="76"/>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5" t="str">
        <f>データ!N6</f>
        <v>-</v>
      </c>
      <c r="C10" s="45"/>
      <c r="D10" s="45"/>
      <c r="E10" s="45"/>
      <c r="F10" s="45"/>
      <c r="G10" s="45"/>
      <c r="H10" s="45"/>
      <c r="I10" s="45">
        <f>データ!O6</f>
        <v>57.77</v>
      </c>
      <c r="J10" s="45"/>
      <c r="K10" s="45"/>
      <c r="L10" s="45"/>
      <c r="M10" s="45"/>
      <c r="N10" s="45"/>
      <c r="O10" s="45"/>
      <c r="P10" s="45">
        <f>データ!P6</f>
        <v>91.82</v>
      </c>
      <c r="Q10" s="45"/>
      <c r="R10" s="45"/>
      <c r="S10" s="45"/>
      <c r="T10" s="45"/>
      <c r="U10" s="45"/>
      <c r="V10" s="45"/>
      <c r="W10" s="45">
        <f>データ!Q6</f>
        <v>86.55</v>
      </c>
      <c r="X10" s="45"/>
      <c r="Y10" s="45"/>
      <c r="Z10" s="45"/>
      <c r="AA10" s="45"/>
      <c r="AB10" s="45"/>
      <c r="AC10" s="45"/>
      <c r="AD10" s="51">
        <f>データ!R6</f>
        <v>2755</v>
      </c>
      <c r="AE10" s="51"/>
      <c r="AF10" s="51"/>
      <c r="AG10" s="51"/>
      <c r="AH10" s="51"/>
      <c r="AI10" s="51"/>
      <c r="AJ10" s="51"/>
      <c r="AK10" s="2"/>
      <c r="AL10" s="51">
        <f>データ!V6</f>
        <v>52149</v>
      </c>
      <c r="AM10" s="51"/>
      <c r="AN10" s="51"/>
      <c r="AO10" s="51"/>
      <c r="AP10" s="51"/>
      <c r="AQ10" s="51"/>
      <c r="AR10" s="51"/>
      <c r="AS10" s="51"/>
      <c r="AT10" s="45">
        <f>データ!W6</f>
        <v>5.97</v>
      </c>
      <c r="AU10" s="45"/>
      <c r="AV10" s="45"/>
      <c r="AW10" s="45"/>
      <c r="AX10" s="45"/>
      <c r="AY10" s="45"/>
      <c r="AZ10" s="45"/>
      <c r="BA10" s="45"/>
      <c r="BB10" s="45">
        <f>データ!X6</f>
        <v>8735.18</v>
      </c>
      <c r="BC10" s="45"/>
      <c r="BD10" s="45"/>
      <c r="BE10" s="45"/>
      <c r="BF10" s="45"/>
      <c r="BG10" s="45"/>
      <c r="BH10" s="45"/>
      <c r="BI10" s="45"/>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67" t="s">
        <v>26</v>
      </c>
      <c r="BM14" s="68"/>
      <c r="BN14" s="68"/>
      <c r="BO14" s="68"/>
      <c r="BP14" s="68"/>
      <c r="BQ14" s="68"/>
      <c r="BR14" s="68"/>
      <c r="BS14" s="68"/>
      <c r="BT14" s="68"/>
      <c r="BU14" s="68"/>
      <c r="BV14" s="68"/>
      <c r="BW14" s="68"/>
      <c r="BX14" s="68"/>
      <c r="BY14" s="68"/>
      <c r="BZ14" s="69"/>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70"/>
      <c r="BM15" s="71"/>
      <c r="BN15" s="71"/>
      <c r="BO15" s="71"/>
      <c r="BP15" s="71"/>
      <c r="BQ15" s="71"/>
      <c r="BR15" s="71"/>
      <c r="BS15" s="71"/>
      <c r="BT15" s="71"/>
      <c r="BU15" s="71"/>
      <c r="BV15" s="71"/>
      <c r="BW15" s="71"/>
      <c r="BX15" s="71"/>
      <c r="BY15" s="71"/>
      <c r="BZ15" s="7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Ba3zp5pbPEgbsKNCMx1uOdQiXymT9liakZsgCs8PYwQcY1OftLpeCMuuVZNVpdc+/gVZqRdWU+i5VLl309mOA==" saltValue="NrECtxn3mQEtENubP2yx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272256</v>
      </c>
      <c r="D6" s="19">
        <f t="shared" si="3"/>
        <v>46</v>
      </c>
      <c r="E6" s="19">
        <f t="shared" si="3"/>
        <v>17</v>
      </c>
      <c r="F6" s="19">
        <f t="shared" si="3"/>
        <v>1</v>
      </c>
      <c r="G6" s="19">
        <f t="shared" si="3"/>
        <v>0</v>
      </c>
      <c r="H6" s="19" t="str">
        <f t="shared" si="3"/>
        <v>大阪府　高石市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57.77</v>
      </c>
      <c r="P6" s="20">
        <f t="shared" si="3"/>
        <v>91.82</v>
      </c>
      <c r="Q6" s="20">
        <f t="shared" si="3"/>
        <v>86.55</v>
      </c>
      <c r="R6" s="20">
        <f t="shared" si="3"/>
        <v>2755</v>
      </c>
      <c r="S6" s="20">
        <f t="shared" si="3"/>
        <v>56992</v>
      </c>
      <c r="T6" s="20">
        <f t="shared" si="3"/>
        <v>11.3</v>
      </c>
      <c r="U6" s="20">
        <f t="shared" si="3"/>
        <v>5043.54</v>
      </c>
      <c r="V6" s="20">
        <f t="shared" si="3"/>
        <v>52149</v>
      </c>
      <c r="W6" s="20">
        <f t="shared" si="3"/>
        <v>5.97</v>
      </c>
      <c r="X6" s="20">
        <f t="shared" si="3"/>
        <v>8735.18</v>
      </c>
      <c r="Y6" s="21" t="str">
        <f>IF(Y7="",NA(),Y7)</f>
        <v>-</v>
      </c>
      <c r="Z6" s="21" t="str">
        <f t="shared" ref="Z6:AH6" si="4">IF(Z7="",NA(),Z7)</f>
        <v>-</v>
      </c>
      <c r="AA6" s="21">
        <f t="shared" si="4"/>
        <v>114.47</v>
      </c>
      <c r="AB6" s="21">
        <f t="shared" si="4"/>
        <v>114.96</v>
      </c>
      <c r="AC6" s="21">
        <f t="shared" si="4"/>
        <v>114.79</v>
      </c>
      <c r="AD6" s="21" t="str">
        <f t="shared" si="4"/>
        <v>-</v>
      </c>
      <c r="AE6" s="21" t="str">
        <f t="shared" si="4"/>
        <v>-</v>
      </c>
      <c r="AF6" s="21">
        <f t="shared" si="4"/>
        <v>107.87</v>
      </c>
      <c r="AG6" s="21">
        <f t="shared" si="4"/>
        <v>109.78</v>
      </c>
      <c r="AH6" s="21">
        <f t="shared" si="4"/>
        <v>109.96</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11.59</v>
      </c>
      <c r="AR6" s="21">
        <f t="shared" si="5"/>
        <v>9.36</v>
      </c>
      <c r="AS6" s="21">
        <f t="shared" si="5"/>
        <v>7.56</v>
      </c>
      <c r="AT6" s="20" t="str">
        <f>IF(AT7="","",IF(AT7="-","【-】","【"&amp;SUBSTITUTE(TEXT(AT7,"#,##0.00"),"-","△")&amp;"】"))</f>
        <v>【3.15】</v>
      </c>
      <c r="AU6" s="21" t="str">
        <f>IF(AU7="",NA(),AU7)</f>
        <v>-</v>
      </c>
      <c r="AV6" s="21" t="str">
        <f t="shared" ref="AV6:BD6" si="6">IF(AV7="",NA(),AV7)</f>
        <v>-</v>
      </c>
      <c r="AW6" s="21">
        <f t="shared" si="6"/>
        <v>31.94</v>
      </c>
      <c r="AX6" s="21">
        <f t="shared" si="6"/>
        <v>37.79</v>
      </c>
      <c r="AY6" s="21">
        <f t="shared" si="6"/>
        <v>37.799999999999997</v>
      </c>
      <c r="AZ6" s="21" t="str">
        <f t="shared" si="6"/>
        <v>-</v>
      </c>
      <c r="BA6" s="21" t="str">
        <f t="shared" si="6"/>
        <v>-</v>
      </c>
      <c r="BB6" s="21">
        <f t="shared" si="6"/>
        <v>37.200000000000003</v>
      </c>
      <c r="BC6" s="21">
        <f t="shared" si="6"/>
        <v>47.13</v>
      </c>
      <c r="BD6" s="21">
        <f t="shared" si="6"/>
        <v>50.85</v>
      </c>
      <c r="BE6" s="20" t="str">
        <f>IF(BE7="","",IF(BE7="-","【-】","【"&amp;SUBSTITUTE(TEXT(BE7,"#,##0.00"),"-","△")&amp;"】"))</f>
        <v>【73.44】</v>
      </c>
      <c r="BF6" s="21" t="str">
        <f>IF(BF7="",NA(),BF7)</f>
        <v>-</v>
      </c>
      <c r="BG6" s="21" t="str">
        <f t="shared" ref="BG6:BO6" si="7">IF(BG7="",NA(),BG7)</f>
        <v>-</v>
      </c>
      <c r="BH6" s="21">
        <f t="shared" si="7"/>
        <v>862.69</v>
      </c>
      <c r="BI6" s="21">
        <f t="shared" si="7"/>
        <v>842.67</v>
      </c>
      <c r="BJ6" s="21">
        <f t="shared" si="7"/>
        <v>851.38</v>
      </c>
      <c r="BK6" s="21" t="str">
        <f t="shared" si="7"/>
        <v>-</v>
      </c>
      <c r="BL6" s="21" t="str">
        <f t="shared" si="7"/>
        <v>-</v>
      </c>
      <c r="BM6" s="21">
        <f t="shared" si="7"/>
        <v>843.72</v>
      </c>
      <c r="BN6" s="21">
        <f t="shared" si="7"/>
        <v>788.62</v>
      </c>
      <c r="BO6" s="21">
        <f t="shared" si="7"/>
        <v>772.15</v>
      </c>
      <c r="BP6" s="20" t="str">
        <f>IF(BP7="","",IF(BP7="-","【-】","【"&amp;SUBSTITUTE(TEXT(BP7,"#,##0.00"),"-","△")&amp;"】"))</f>
        <v>【652.82】</v>
      </c>
      <c r="BQ6" s="21" t="str">
        <f>IF(BQ7="",NA(),BQ7)</f>
        <v>-</v>
      </c>
      <c r="BR6" s="21" t="str">
        <f t="shared" ref="BR6:BZ6" si="8">IF(BR7="",NA(),BR7)</f>
        <v>-</v>
      </c>
      <c r="BS6" s="21">
        <f t="shared" si="8"/>
        <v>101.65</v>
      </c>
      <c r="BT6" s="21">
        <f t="shared" si="8"/>
        <v>102.93</v>
      </c>
      <c r="BU6" s="21">
        <f t="shared" si="8"/>
        <v>99.87</v>
      </c>
      <c r="BV6" s="21" t="str">
        <f t="shared" si="8"/>
        <v>-</v>
      </c>
      <c r="BW6" s="21" t="str">
        <f t="shared" si="8"/>
        <v>-</v>
      </c>
      <c r="BX6" s="21">
        <f t="shared" si="8"/>
        <v>94.81</v>
      </c>
      <c r="BY6" s="21">
        <f t="shared" si="8"/>
        <v>99.88</v>
      </c>
      <c r="BZ6" s="21">
        <f t="shared" si="8"/>
        <v>98.82</v>
      </c>
      <c r="CA6" s="20" t="str">
        <f>IF(CA7="","",IF(CA7="-","【-】","【"&amp;SUBSTITUTE(TEXT(CA7,"#,##0.00"),"-","△")&amp;"】"))</f>
        <v>【97.61】</v>
      </c>
      <c r="CB6" s="21" t="str">
        <f>IF(CB7="",NA(),CB7)</f>
        <v>-</v>
      </c>
      <c r="CC6" s="21" t="str">
        <f t="shared" ref="CC6:CK6" si="9">IF(CC7="",NA(),CC7)</f>
        <v>-</v>
      </c>
      <c r="CD6" s="21">
        <f t="shared" si="9"/>
        <v>146.07</v>
      </c>
      <c r="CE6" s="21">
        <f t="shared" si="9"/>
        <v>144.38</v>
      </c>
      <c r="CF6" s="21">
        <f t="shared" si="9"/>
        <v>147.87</v>
      </c>
      <c r="CG6" s="21" t="str">
        <f t="shared" si="9"/>
        <v>-</v>
      </c>
      <c r="CH6" s="21" t="str">
        <f t="shared" si="9"/>
        <v>-</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80.11</v>
      </c>
      <c r="CU6" s="21">
        <f t="shared" si="10"/>
        <v>82.83</v>
      </c>
      <c r="CV6" s="21">
        <f t="shared" si="10"/>
        <v>69.38</v>
      </c>
      <c r="CW6" s="20" t="str">
        <f>IF(CW7="","",IF(CW7="-","【-】","【"&amp;SUBSTITUTE(TEXT(CW7,"#,##0.00"),"-","△")&amp;"】"))</f>
        <v>【59.10】</v>
      </c>
      <c r="CX6" s="21" t="str">
        <f>IF(CX7="",NA(),CX7)</f>
        <v>-</v>
      </c>
      <c r="CY6" s="21" t="str">
        <f t="shared" ref="CY6:DG6" si="11">IF(CY7="",NA(),CY7)</f>
        <v>-</v>
      </c>
      <c r="CZ6" s="21">
        <f t="shared" si="11"/>
        <v>94.77</v>
      </c>
      <c r="DA6" s="21">
        <f t="shared" si="11"/>
        <v>95.64</v>
      </c>
      <c r="DB6" s="21">
        <f t="shared" si="11"/>
        <v>96.49</v>
      </c>
      <c r="DC6" s="21" t="str">
        <f t="shared" si="11"/>
        <v>-</v>
      </c>
      <c r="DD6" s="21" t="str">
        <f t="shared" si="11"/>
        <v>-</v>
      </c>
      <c r="DE6" s="21">
        <f t="shared" si="11"/>
        <v>95.96</v>
      </c>
      <c r="DF6" s="21">
        <f t="shared" si="11"/>
        <v>95.73</v>
      </c>
      <c r="DG6" s="21">
        <f t="shared" si="11"/>
        <v>96.1</v>
      </c>
      <c r="DH6" s="20" t="str">
        <f>IF(DH7="","",IF(DH7="-","【-】","【"&amp;SUBSTITUTE(TEXT(DH7,"#,##0.00"),"-","△")&amp;"】"))</f>
        <v>【95.82】</v>
      </c>
      <c r="DI6" s="21" t="str">
        <f>IF(DI7="",NA(),DI7)</f>
        <v>-</v>
      </c>
      <c r="DJ6" s="21" t="str">
        <f t="shared" ref="DJ6:DR6" si="12">IF(DJ7="",NA(),DJ7)</f>
        <v>-</v>
      </c>
      <c r="DK6" s="21">
        <f t="shared" si="12"/>
        <v>49.61</v>
      </c>
      <c r="DL6" s="21">
        <f t="shared" si="12"/>
        <v>50.97</v>
      </c>
      <c r="DM6" s="21">
        <f t="shared" si="12"/>
        <v>52.61</v>
      </c>
      <c r="DN6" s="21" t="str">
        <f t="shared" si="12"/>
        <v>-</v>
      </c>
      <c r="DO6" s="21" t="str">
        <f t="shared" si="12"/>
        <v>-</v>
      </c>
      <c r="DP6" s="21">
        <f t="shared" si="12"/>
        <v>20.23</v>
      </c>
      <c r="DQ6" s="21">
        <f t="shared" si="12"/>
        <v>22.34</v>
      </c>
      <c r="DR6" s="21">
        <f t="shared" si="12"/>
        <v>24.65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1.63</v>
      </c>
      <c r="EB6" s="21">
        <f t="shared" si="13"/>
        <v>1.94</v>
      </c>
      <c r="EC6" s="21">
        <f t="shared" si="13"/>
        <v>2.42</v>
      </c>
      <c r="ED6" s="20" t="str">
        <f>IF(ED7="","",IF(ED7="-","【-】","【"&amp;SUBSTITUTE(TEXT(ED7,"#,##0.00"),"-","△")&amp;"】"))</f>
        <v>【7.62】</v>
      </c>
      <c r="EE6" s="21" t="str">
        <f>IF(EE7="",NA(),EE7)</f>
        <v>-</v>
      </c>
      <c r="EF6" s="21" t="str">
        <f t="shared" ref="EF6:EN6" si="14">IF(EF7="",NA(),EF7)</f>
        <v>-</v>
      </c>
      <c r="EG6" s="20">
        <f t="shared" si="14"/>
        <v>0</v>
      </c>
      <c r="EH6" s="21">
        <f t="shared" si="14"/>
        <v>0.04</v>
      </c>
      <c r="EI6" s="21">
        <f t="shared" si="14"/>
        <v>0.03</v>
      </c>
      <c r="EJ6" s="21" t="str">
        <f t="shared" si="14"/>
        <v>-</v>
      </c>
      <c r="EK6" s="21" t="str">
        <f t="shared" si="14"/>
        <v>-</v>
      </c>
      <c r="EL6" s="21">
        <f t="shared" si="14"/>
        <v>0.12</v>
      </c>
      <c r="EM6" s="21">
        <f t="shared" si="14"/>
        <v>0.35</v>
      </c>
      <c r="EN6" s="21">
        <f t="shared" si="14"/>
        <v>0.1</v>
      </c>
      <c r="EO6" s="20" t="str">
        <f>IF(EO7="","",IF(EO7="-","【-】","【"&amp;SUBSTITUTE(TEXT(EO7,"#,##0.00"),"-","△")&amp;"】"))</f>
        <v>【0.23】</v>
      </c>
    </row>
    <row r="7" spans="1:148" s="22" customFormat="1" x14ac:dyDescent="0.15">
      <c r="A7" s="14"/>
      <c r="B7" s="23">
        <v>2022</v>
      </c>
      <c r="C7" s="23">
        <v>272256</v>
      </c>
      <c r="D7" s="23">
        <v>46</v>
      </c>
      <c r="E7" s="23">
        <v>17</v>
      </c>
      <c r="F7" s="23">
        <v>1</v>
      </c>
      <c r="G7" s="23">
        <v>0</v>
      </c>
      <c r="H7" s="23" t="s">
        <v>96</v>
      </c>
      <c r="I7" s="23" t="s">
        <v>97</v>
      </c>
      <c r="J7" s="23" t="s">
        <v>98</v>
      </c>
      <c r="K7" s="23" t="s">
        <v>99</v>
      </c>
      <c r="L7" s="23" t="s">
        <v>100</v>
      </c>
      <c r="M7" s="23" t="s">
        <v>101</v>
      </c>
      <c r="N7" s="24" t="s">
        <v>102</v>
      </c>
      <c r="O7" s="24">
        <v>57.77</v>
      </c>
      <c r="P7" s="24">
        <v>91.82</v>
      </c>
      <c r="Q7" s="24">
        <v>86.55</v>
      </c>
      <c r="R7" s="24">
        <v>2755</v>
      </c>
      <c r="S7" s="24">
        <v>56992</v>
      </c>
      <c r="T7" s="24">
        <v>11.3</v>
      </c>
      <c r="U7" s="24">
        <v>5043.54</v>
      </c>
      <c r="V7" s="24">
        <v>52149</v>
      </c>
      <c r="W7" s="24">
        <v>5.97</v>
      </c>
      <c r="X7" s="24">
        <v>8735.18</v>
      </c>
      <c r="Y7" s="24" t="s">
        <v>102</v>
      </c>
      <c r="Z7" s="24" t="s">
        <v>102</v>
      </c>
      <c r="AA7" s="24">
        <v>114.47</v>
      </c>
      <c r="AB7" s="24">
        <v>114.96</v>
      </c>
      <c r="AC7" s="24">
        <v>114.79</v>
      </c>
      <c r="AD7" s="24" t="s">
        <v>102</v>
      </c>
      <c r="AE7" s="24" t="s">
        <v>102</v>
      </c>
      <c r="AF7" s="24">
        <v>107.87</v>
      </c>
      <c r="AG7" s="24">
        <v>109.78</v>
      </c>
      <c r="AH7" s="24">
        <v>109.96</v>
      </c>
      <c r="AI7" s="24">
        <v>106.11</v>
      </c>
      <c r="AJ7" s="24" t="s">
        <v>102</v>
      </c>
      <c r="AK7" s="24" t="s">
        <v>102</v>
      </c>
      <c r="AL7" s="24">
        <v>0</v>
      </c>
      <c r="AM7" s="24">
        <v>0</v>
      </c>
      <c r="AN7" s="24">
        <v>0</v>
      </c>
      <c r="AO7" s="24" t="s">
        <v>102</v>
      </c>
      <c r="AP7" s="24" t="s">
        <v>102</v>
      </c>
      <c r="AQ7" s="24">
        <v>11.59</v>
      </c>
      <c r="AR7" s="24">
        <v>9.36</v>
      </c>
      <c r="AS7" s="24">
        <v>7.56</v>
      </c>
      <c r="AT7" s="24">
        <v>3.15</v>
      </c>
      <c r="AU7" s="24" t="s">
        <v>102</v>
      </c>
      <c r="AV7" s="24" t="s">
        <v>102</v>
      </c>
      <c r="AW7" s="24">
        <v>31.94</v>
      </c>
      <c r="AX7" s="24">
        <v>37.79</v>
      </c>
      <c r="AY7" s="24">
        <v>37.799999999999997</v>
      </c>
      <c r="AZ7" s="24" t="s">
        <v>102</v>
      </c>
      <c r="BA7" s="24" t="s">
        <v>102</v>
      </c>
      <c r="BB7" s="24">
        <v>37.200000000000003</v>
      </c>
      <c r="BC7" s="24">
        <v>47.13</v>
      </c>
      <c r="BD7" s="24">
        <v>50.85</v>
      </c>
      <c r="BE7" s="24">
        <v>73.44</v>
      </c>
      <c r="BF7" s="24" t="s">
        <v>102</v>
      </c>
      <c r="BG7" s="24" t="s">
        <v>102</v>
      </c>
      <c r="BH7" s="24">
        <v>862.69</v>
      </c>
      <c r="BI7" s="24">
        <v>842.67</v>
      </c>
      <c r="BJ7" s="24">
        <v>851.38</v>
      </c>
      <c r="BK7" s="24" t="s">
        <v>102</v>
      </c>
      <c r="BL7" s="24" t="s">
        <v>102</v>
      </c>
      <c r="BM7" s="24">
        <v>843.72</v>
      </c>
      <c r="BN7" s="24">
        <v>788.62</v>
      </c>
      <c r="BO7" s="24">
        <v>772.15</v>
      </c>
      <c r="BP7" s="24">
        <v>652.82000000000005</v>
      </c>
      <c r="BQ7" s="24" t="s">
        <v>102</v>
      </c>
      <c r="BR7" s="24" t="s">
        <v>102</v>
      </c>
      <c r="BS7" s="24">
        <v>101.65</v>
      </c>
      <c r="BT7" s="24">
        <v>102.93</v>
      </c>
      <c r="BU7" s="24">
        <v>99.87</v>
      </c>
      <c r="BV7" s="24" t="s">
        <v>102</v>
      </c>
      <c r="BW7" s="24" t="s">
        <v>102</v>
      </c>
      <c r="BX7" s="24">
        <v>94.81</v>
      </c>
      <c r="BY7" s="24">
        <v>99.88</v>
      </c>
      <c r="BZ7" s="24">
        <v>98.82</v>
      </c>
      <c r="CA7" s="24">
        <v>97.61</v>
      </c>
      <c r="CB7" s="24" t="s">
        <v>102</v>
      </c>
      <c r="CC7" s="24" t="s">
        <v>102</v>
      </c>
      <c r="CD7" s="24">
        <v>146.07</v>
      </c>
      <c r="CE7" s="24">
        <v>144.38</v>
      </c>
      <c r="CF7" s="24">
        <v>147.87</v>
      </c>
      <c r="CG7" s="24" t="s">
        <v>102</v>
      </c>
      <c r="CH7" s="24" t="s">
        <v>102</v>
      </c>
      <c r="CI7" s="24">
        <v>129.9</v>
      </c>
      <c r="CJ7" s="24">
        <v>126.94</v>
      </c>
      <c r="CK7" s="24">
        <v>128.38999999999999</v>
      </c>
      <c r="CL7" s="24">
        <v>138.29</v>
      </c>
      <c r="CM7" s="24" t="s">
        <v>102</v>
      </c>
      <c r="CN7" s="24" t="s">
        <v>102</v>
      </c>
      <c r="CO7" s="24" t="s">
        <v>102</v>
      </c>
      <c r="CP7" s="24" t="s">
        <v>102</v>
      </c>
      <c r="CQ7" s="24" t="s">
        <v>102</v>
      </c>
      <c r="CR7" s="24" t="s">
        <v>102</v>
      </c>
      <c r="CS7" s="24" t="s">
        <v>102</v>
      </c>
      <c r="CT7" s="24">
        <v>80.11</v>
      </c>
      <c r="CU7" s="24">
        <v>82.83</v>
      </c>
      <c r="CV7" s="24">
        <v>69.38</v>
      </c>
      <c r="CW7" s="24">
        <v>59.1</v>
      </c>
      <c r="CX7" s="24" t="s">
        <v>102</v>
      </c>
      <c r="CY7" s="24" t="s">
        <v>102</v>
      </c>
      <c r="CZ7" s="24">
        <v>94.77</v>
      </c>
      <c r="DA7" s="24">
        <v>95.64</v>
      </c>
      <c r="DB7" s="24">
        <v>96.49</v>
      </c>
      <c r="DC7" s="24" t="s">
        <v>102</v>
      </c>
      <c r="DD7" s="24" t="s">
        <v>102</v>
      </c>
      <c r="DE7" s="24">
        <v>95.96</v>
      </c>
      <c r="DF7" s="24">
        <v>95.73</v>
      </c>
      <c r="DG7" s="24">
        <v>96.1</v>
      </c>
      <c r="DH7" s="24">
        <v>95.82</v>
      </c>
      <c r="DI7" s="24" t="s">
        <v>102</v>
      </c>
      <c r="DJ7" s="24" t="s">
        <v>102</v>
      </c>
      <c r="DK7" s="24">
        <v>49.61</v>
      </c>
      <c r="DL7" s="24">
        <v>50.97</v>
      </c>
      <c r="DM7" s="24">
        <v>52.61</v>
      </c>
      <c r="DN7" s="24" t="s">
        <v>102</v>
      </c>
      <c r="DO7" s="24" t="s">
        <v>102</v>
      </c>
      <c r="DP7" s="24">
        <v>20.23</v>
      </c>
      <c r="DQ7" s="24">
        <v>22.34</v>
      </c>
      <c r="DR7" s="24">
        <v>24.65</v>
      </c>
      <c r="DS7" s="24">
        <v>39.74</v>
      </c>
      <c r="DT7" s="24" t="s">
        <v>102</v>
      </c>
      <c r="DU7" s="24" t="s">
        <v>102</v>
      </c>
      <c r="DV7" s="24">
        <v>0</v>
      </c>
      <c r="DW7" s="24">
        <v>0</v>
      </c>
      <c r="DX7" s="24">
        <v>0</v>
      </c>
      <c r="DY7" s="24" t="s">
        <v>102</v>
      </c>
      <c r="DZ7" s="24" t="s">
        <v>102</v>
      </c>
      <c r="EA7" s="24">
        <v>1.63</v>
      </c>
      <c r="EB7" s="24">
        <v>1.94</v>
      </c>
      <c r="EC7" s="24">
        <v>2.42</v>
      </c>
      <c r="ED7" s="24">
        <v>7.62</v>
      </c>
      <c r="EE7" s="24" t="s">
        <v>102</v>
      </c>
      <c r="EF7" s="24" t="s">
        <v>102</v>
      </c>
      <c r="EG7" s="24">
        <v>0</v>
      </c>
      <c r="EH7" s="24">
        <v>0.04</v>
      </c>
      <c r="EI7" s="24">
        <v>0.03</v>
      </c>
      <c r="EJ7" s="24" t="s">
        <v>102</v>
      </c>
      <c r="EK7" s="24" t="s">
        <v>102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2024-02-21T01:32:23Z</cp:lastPrinted>
  <dcterms:modified xsi:type="dcterms:W3CDTF">2024-03-18T01:12:54Z</dcterms:modified>
</cp:coreProperties>
</file>