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nwsvm07008\高石市\土木部\上下水道課\05_総務係\01_下水道総務\平成31年度\05_決算関係\200127 経営比較分析表\"/>
    </mc:Choice>
  </mc:AlternateContent>
  <xr:revisionPtr revIDLastSave="0" documentId="13_ncr:1_{92EE6555-F048-4E20-A711-6AC0CC015295}" xr6:coauthVersionLast="36" xr6:coauthVersionMax="36" xr10:uidLastSave="{00000000-0000-0000-0000-000000000000}"/>
  <workbookProtection workbookAlgorithmName="SHA-512" workbookHashValue="s1WGvNrEZjFHTg1Ay1QA/pDZLhUDP9e04zLvyjpiWFRGqgSeiknZpMvWjeXh0HoP7LaqGnFzFIhAXSUJMHTeAg==" workbookSaltValue="5KFBlCimEbSEkUrdJsvPc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P10" i="4"/>
  <c r="I10" i="4"/>
  <c r="AT8" i="4"/>
  <c r="AL8" i="4"/>
  <c r="P8" i="4"/>
  <c r="C10" i="5" l="1"/>
  <c r="D10" i="5"/>
  <c r="E10" i="5"/>
  <c r="B10" i="5"/>
</calcChain>
</file>

<file path=xl/sharedStrings.xml><?xml version="1.0" encoding="utf-8"?>
<sst xmlns="http://schemas.openxmlformats.org/spreadsheetml/2006/main" count="238" uniqueCount="113">
  <si>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</si>
  <si>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</si>
  <si>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</si>
  <si>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</si>
  <si>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</si>
  <si>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</si>
  <si>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</si>
  <si>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</si>
  <si>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</si>
  <si>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</si>
  <si>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</si>
  <si>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</si>
  <si>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</si>
  <si>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</si>
  <si>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</si>
  <si>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</si>
  <si>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</si>
  <si>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</si>
  <si>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</si>
  <si>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</si>
  <si>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</si>
  <si>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</si>
  <si>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</si>
  <si>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</si>
  <si>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</si>
  <si>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</si>
  <si>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</si>
  <si>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</si>
  <si>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</si>
  <si>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</si>
  <si>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</si>
  <si>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</si>
  <si>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</si>
  <si>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</si>
  <si>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</si>
  <si>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</si>
  <si>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</si>
  <si>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</si>
  <si>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</si>
  <si>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</si>
  <si>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</si>
  <si>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</si>
  <si>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</si>
  <si>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</si>
  <si>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</si>
  <si>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</si>
  <si>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</si>
  <si>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</si>
  <si>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</si>
  <si>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</si>
  <si>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</si>
  <si>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</si>
  <si>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</si>
  <si>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</si>
  <si>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</si>
  <si>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</si>
  <si>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</si>
  <si>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</si>
  <si>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</si>
  <si>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</si>
  <si>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</si>
  <si>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</si>
  <si>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</si>
  <si>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</si>
  <si>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</si>
  <si>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</si>
  <si>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</si>
  <si>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</si>
  <si>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</si>
  <si>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</si>
  <si>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</si>
  <si>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</si>
  <si>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</si>
  <si>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</si>
  <si>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</si>
  <si>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</si>
  <si>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</si>
  <si>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</si>
  <si>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</si>
  <si>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</si>
  <si>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</si>
  <si>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</si>
  <si>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</si>
  <si>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</si>
  <si>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</si>
  <si>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</si>
  <si>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</si>
  <si>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</si>
  <si>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</si>
  <si>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</si>
  <si>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</si>
  <si>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</si>
  <si>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</si>
  <si>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</si>
  <si>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</si>
  <si>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</si>
  <si>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</si>
  <si>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高石市</t>
  </si>
  <si>
    <t>法非適用</t>
  </si>
  <si>
    <t>下水道事業</t>
  </si>
  <si>
    <t>公共下水道</t>
  </si>
  <si>
    <t>Bb2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</si>
  <si>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</si>
  <si>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</si>
  <si>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</si>
  <si>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</si>
  <si>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</si>
  <si>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</si>
  <si>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</si>
  <si>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</si>
  <si>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平成26年4月より高石市・和泉市・泉大津市の一部事務組合である泉北環境整備施設組合が管理していた区域が各市に移管され、同組合が要した地方債の元利償還金等は、本市下水道事業から同組合に負担金として支出をしている。
　①④⑤⑥の項目について、類似団体平均値と比較しているため、本負担金を地方債償還金とみなして算定すると、下記のとおりとなる。
　①H26:  57.43%、H27:  53.72%、H28:  54.68%、
    H29:  52.83%、H30:  52.54% 
　④H26: 845.42%、H27:1159.61%、H28:1119.54%、
　　H29: 848.89%、H30: 837.91%
　⑤H26: 103.84%、⑥H26: 141.70%
　※⑤⑥は、H27より算定方法を調整したため、グラフに掲載の値と同値。</t>
    </r>
    <r>
      <rPr>
        <sz val="8"/>
        <color theme="1"/>
        <rFont val="ＭＳ ゴシック"/>
        <family val="3"/>
        <charset val="128"/>
      </rPr>
      <t xml:space="preserve">
</t>
    </r>
    <r>
      <rPr>
        <sz val="11"/>
        <color theme="1"/>
        <rFont val="ＭＳ ゴシック"/>
        <family val="3"/>
        <charset val="128"/>
      </rPr>
      <t xml:space="preserve">
①については、平成28年度の料金改定の影響により若干増加したが、地方債償還金の増加等により、年々微減傾向にある。
④については、地方債償還金の増加等により企業債残高が減少し、当該値は減少傾向にある。類似団体平均値より低値である。
⑤及び⑥については、近年大きな変化要因は無く横這い状況であり、類似団体平均値と同程度である。
⑦については、処理施設が無いため該当なし。
⑧については、下水道工事による整備率の向上や、水洗便所改造費助成制度の活用により、水洗化人口が年々増加しており、類似団体平均値と比較しても高値である。</t>
    </r>
    <rPh sb="52" eb="53">
      <t>カク</t>
    </rPh>
    <rPh sb="53" eb="54">
      <t>シ</t>
    </rPh>
    <rPh sb="124" eb="127">
      <t>ヘイキンチ</t>
    </rPh>
    <rPh sb="374" eb="376">
      <t>ドウチ</t>
    </rPh>
    <rPh sb="482" eb="485">
      <t>ヘイキンチ</t>
    </rPh>
    <rPh sb="529" eb="532">
      <t>ヘイキンチ</t>
    </rPh>
    <rPh sb="533" eb="534">
      <t>ドウ</t>
    </rPh>
    <rPh sb="534" eb="536">
      <t>テイド</t>
    </rPh>
    <rPh sb="623" eb="626">
      <t>ヘイキンチ</t>
    </rPh>
    <phoneticPr fontId="4"/>
  </si>
  <si>
    <t>　本市が管理してきた区域については、平成2年に供用開始し、法定耐用年数にも達しておらず、管渠更新の必要はなく、管渠の老朽化対策を講じていない。
　一方、泉北環境整備施設組合から移管を受けた区域については、昭和43年より供用開始しており、平成26年度に長寿命化計画を作成し、平成27・28年度には管渠の改築工事に取り組んだ。
　平成29年度の管渠改善率は0.00となっているが、平成26年度策定の長寿命化計画に基づく管渠更新工事が平成28年度に完了したためである。以降は、平成29年度から平成31年度の3年間でストックマネジメント計画を策定中であり、令和2年度以降に本計画に基づき管渠更新工事を引き続き進めていく予定である。</t>
    <rPh sb="29" eb="31">
      <t>ホウテイ</t>
    </rPh>
    <rPh sb="31" eb="33">
      <t>タイヨウ</t>
    </rPh>
    <rPh sb="33" eb="35">
      <t>ネンスウ</t>
    </rPh>
    <rPh sb="37" eb="38">
      <t>タッ</t>
    </rPh>
    <rPh sb="231" eb="233">
      <t>イコウ</t>
    </rPh>
    <rPh sb="251" eb="253">
      <t>ネンカン</t>
    </rPh>
    <rPh sb="274" eb="276">
      <t>レイワ</t>
    </rPh>
    <rPh sb="277" eb="279">
      <t>ネンド</t>
    </rPh>
    <rPh sb="279" eb="281">
      <t>イコウ</t>
    </rPh>
    <phoneticPr fontId="4"/>
  </si>
  <si>
    <t>　以前から、下水道使用料のみでは下水道事業費を賄うことが出来ない状況が続き、一般会計からの基準外繰入金を得ていたが、経営状況改善のため、令和元年10月に下水道使用料の改定を実施した。
　今後、安定経営を進めていくためにも、令和2年度より地方公営企業法の適用を予定しており、また令和2年度に経営戦略の策定等を進め、効率的な経営に努めていく。
　ポンプ場施設や管渠等の下水道施設の老朽化対策については、令和元年度にストックマネジメント計画を策定予定であり、本計画に基づき更新工事を進めていく。</t>
    <rPh sb="1" eb="3">
      <t>イゼン</t>
    </rPh>
    <rPh sb="35" eb="36">
      <t>ツヅ</t>
    </rPh>
    <rPh sb="58" eb="60">
      <t>ケイエイ</t>
    </rPh>
    <rPh sb="60" eb="62">
      <t>ジョウキョウ</t>
    </rPh>
    <rPh sb="62" eb="64">
      <t>カイゼン</t>
    </rPh>
    <rPh sb="68" eb="70">
      <t>レイワ</t>
    </rPh>
    <rPh sb="70" eb="72">
      <t>ガンネン</t>
    </rPh>
    <rPh sb="74" eb="75">
      <t>ガツ</t>
    </rPh>
    <rPh sb="76" eb="79">
      <t>ゲスイドウ</t>
    </rPh>
    <rPh sb="79" eb="82">
      <t>シヨウリョウ</t>
    </rPh>
    <rPh sb="83" eb="85">
      <t>カイテイ</t>
    </rPh>
    <rPh sb="86" eb="88">
      <t>ジッシ</t>
    </rPh>
    <rPh sb="111" eb="113">
      <t>レイワ</t>
    </rPh>
    <rPh sb="114" eb="115">
      <t>ネン</t>
    </rPh>
    <rPh sb="115" eb="116">
      <t>ド</t>
    </rPh>
    <rPh sb="129" eb="131">
      <t>ヨテイ</t>
    </rPh>
    <rPh sb="138" eb="140">
      <t>レイワ</t>
    </rPh>
    <rPh sb="163" eb="164">
      <t>ツト</t>
    </rPh>
    <rPh sb="199" eb="201">
      <t>レイワ</t>
    </rPh>
    <rPh sb="201" eb="203">
      <t>ガンネン</t>
    </rPh>
    <rPh sb="203" eb="204">
      <t>ド</t>
    </rPh>
    <rPh sb="220" eb="222">
      <t>ヨテイ</t>
    </rPh>
    <rPh sb="226" eb="227">
      <t>ホン</t>
    </rPh>
    <rPh sb="227" eb="229">
      <t>ケイカク</t>
    </rPh>
    <rPh sb="230" eb="231">
      <t>モト</t>
    </rPh>
    <rPh sb="238" eb="23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</si>
</sst>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0.28999999999999998</c:v>
                </c:pt>
                <c:pt idx="2">
                  <c:v>0.09</c:v>
                </c:pt>
                <c:pt idx="3" formatCode="#,##0.00;&quot;△&quot;#,##0.00">
                  <c:v>0</c:v>
                </c:pt>
                <c:pt idx="4" formatCode="#,##0.00;&quot;△&quot;#,##0.00">
                  <c:v>0</c:v>
                </c:pt>
              </c:numCache>
            </c:numRef>
          </c:val>
          <c:extLst>
            <c:ext xmlns:c16="http://schemas.microsoft.com/office/drawing/2014/chart" uri="{C3380CC4-5D6E-409C-BE32-E72D297353CC}">
              <c16:uniqueId val="{00000000-0B6D-4AE3-87A8-EA99277081A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c:v>0.01</c:v>
                </c:pt>
                <c:pt idx="3">
                  <c:v>0.08</c:v>
                </c:pt>
                <c:pt idx="4">
                  <c:v>0.05</c:v>
                </c:pt>
              </c:numCache>
            </c:numRef>
          </c:val>
          <c:smooth val="0"/>
          <c:extLst>
            <c:ext xmlns:c16="http://schemas.microsoft.com/office/drawing/2014/chart" uri="{C3380CC4-5D6E-409C-BE32-E72D297353CC}">
              <c16:uniqueId val="{00000001-0B6D-4AE3-87A8-EA99277081A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AA-459B-A63D-4B61EA7A384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6AA-459B-A63D-4B61EA7A384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92.3</c:v>
                </c:pt>
                <c:pt idx="1">
                  <c:v>92.59</c:v>
                </c:pt>
                <c:pt idx="2">
                  <c:v>92.8</c:v>
                </c:pt>
                <c:pt idx="3">
                  <c:v>93.77</c:v>
                </c:pt>
                <c:pt idx="4">
                  <c:v>93.81</c:v>
                </c:pt>
              </c:numCache>
            </c:numRef>
          </c:val>
          <c:extLst>
            <c:ext xmlns:c16="http://schemas.microsoft.com/office/drawing/2014/chart" uri="{C3380CC4-5D6E-409C-BE32-E72D297353CC}">
              <c16:uniqueId val="{00000000-7F0F-41B9-87CB-83233C48A87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91.47</c:v>
                </c:pt>
                <c:pt idx="1">
                  <c:v>89.96</c:v>
                </c:pt>
                <c:pt idx="2">
                  <c:v>89.15</c:v>
                </c:pt>
                <c:pt idx="3">
                  <c:v>89.5</c:v>
                </c:pt>
                <c:pt idx="4">
                  <c:v>90.66</c:v>
                </c:pt>
              </c:numCache>
            </c:numRef>
          </c:val>
          <c:smooth val="0"/>
          <c:extLst>
            <c:ext xmlns:c16="http://schemas.microsoft.com/office/drawing/2014/chart" uri="{C3380CC4-5D6E-409C-BE32-E72D297353CC}">
              <c16:uniqueId val="{00000001-7F0F-41B9-87CB-83233C48A87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68.5</c:v>
                </c:pt>
                <c:pt idx="1">
                  <c:v>63.7</c:v>
                </c:pt>
                <c:pt idx="2">
                  <c:v>64.5</c:v>
                </c:pt>
                <c:pt idx="3">
                  <c:v>62.06</c:v>
                </c:pt>
                <c:pt idx="4">
                  <c:v>61.15</c:v>
                </c:pt>
              </c:numCache>
            </c:numRef>
          </c:val>
          <c:extLst>
            <c:ext xmlns:c16="http://schemas.microsoft.com/office/drawing/2014/chart" uri="{C3380CC4-5D6E-409C-BE32-E72D297353CC}">
              <c16:uniqueId val="{00000000-C741-4566-80CC-F73F7861490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41-4566-80CC-F73F7861490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CF-4306-82FA-F24B127C607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CF-4306-82FA-F24B127C607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69-4FAE-85F8-6659990CAB7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69-4FAE-85F8-6659990CAB7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C3-4415-8077-EB37510B76B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C3-4415-8077-EB37510B76B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F2-4EAC-BAB0-B071AE96A8B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F2-4EAC-BAB0-B071AE96A8B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661.73</c:v>
                </c:pt>
                <c:pt idx="1">
                  <c:v>988.27</c:v>
                </c:pt>
                <c:pt idx="2">
                  <c:v>815.85</c:v>
                </c:pt>
                <c:pt idx="3">
                  <c:v>700.58</c:v>
                </c:pt>
                <c:pt idx="4">
                  <c:v>702.61</c:v>
                </c:pt>
              </c:numCache>
            </c:numRef>
          </c:val>
          <c:extLst>
            <c:ext xmlns:c16="http://schemas.microsoft.com/office/drawing/2014/chart" uri="{C3380CC4-5D6E-409C-BE32-E72D297353CC}">
              <c16:uniqueId val="{00000000-4F38-4986-ABF5-5BB94439116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1186.53</c:v>
                </c:pt>
                <c:pt idx="1">
                  <c:v>1378.57</c:v>
                </c:pt>
                <c:pt idx="2">
                  <c:v>1461.84</c:v>
                </c:pt>
                <c:pt idx="3">
                  <c:v>1367.44</c:v>
                </c:pt>
                <c:pt idx="4">
                  <c:v>1304.68</c:v>
                </c:pt>
              </c:numCache>
            </c:numRef>
          </c:val>
          <c:smooth val="0"/>
          <c:extLst>
            <c:ext xmlns:c16="http://schemas.microsoft.com/office/drawing/2014/chart" uri="{C3380CC4-5D6E-409C-BE32-E72D297353CC}">
              <c16:uniqueId val="{00000001-4F38-4986-ABF5-5BB94439116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121.82</c:v>
                </c:pt>
                <c:pt idx="1">
                  <c:v>92.53</c:v>
                </c:pt>
                <c:pt idx="2">
                  <c:v>93.26</c:v>
                </c:pt>
                <c:pt idx="3">
                  <c:v>91.19</c:v>
                </c:pt>
                <c:pt idx="4">
                  <c:v>93.82</c:v>
                </c:pt>
              </c:numCache>
            </c:numRef>
          </c:val>
          <c:extLst>
            <c:ext xmlns:c16="http://schemas.microsoft.com/office/drawing/2014/chart" uri="{C3380CC4-5D6E-409C-BE32-E72D297353CC}">
              <c16:uniqueId val="{00000000-AA7E-499B-9ED9-DC74FED6753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86.66</c:v>
                </c:pt>
                <c:pt idx="1">
                  <c:v>89.95</c:v>
                </c:pt>
                <c:pt idx="2">
                  <c:v>91.59</c:v>
                </c:pt>
                <c:pt idx="3">
                  <c:v>86.04</c:v>
                </c:pt>
                <c:pt idx="4">
                  <c:v>90.13</c:v>
                </c:pt>
              </c:numCache>
            </c:numRef>
          </c:val>
          <c:smooth val="0"/>
          <c:extLst>
            <c:ext xmlns:c16="http://schemas.microsoft.com/office/drawing/2014/chart" uri="{C3380CC4-5D6E-409C-BE32-E72D297353CC}">
              <c16:uniqueId val="{00000001-AA7E-499B-9ED9-DC74FED6753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120.79</c:v>
                </c:pt>
                <c:pt idx="1">
                  <c:v>163.83000000000001</c:v>
                </c:pt>
                <c:pt idx="2">
                  <c:v>163.98</c:v>
                </c:pt>
                <c:pt idx="3">
                  <c:v>168.04</c:v>
                </c:pt>
                <c:pt idx="4">
                  <c:v>161.87</c:v>
                </c:pt>
              </c:numCache>
            </c:numRef>
          </c:val>
          <c:extLst>
            <c:ext xmlns:c16="http://schemas.microsoft.com/office/drawing/2014/chart" uri="{C3380CC4-5D6E-409C-BE32-E72D297353CC}">
              <c16:uniqueId val="{00000000-F8BE-4E29-9B58-FA0D3C0439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151.65</c:v>
                </c:pt>
                <c:pt idx="1">
                  <c:v>150.88</c:v>
                </c:pt>
                <c:pt idx="2">
                  <c:v>148.1</c:v>
                </c:pt>
                <c:pt idx="3">
                  <c:v>150.41999999999999</c:v>
                </c:pt>
                <c:pt idx="4">
                  <c:v>140.65</c:v>
                </c:pt>
              </c:numCache>
            </c:numRef>
          </c:val>
          <c:smooth val="0"/>
          <c:extLst>
            <c:ext xmlns:c16="http://schemas.microsoft.com/office/drawing/2014/chart" uri="{C3380CC4-5D6E-409C-BE32-E72D297353CC}">
              <c16:uniqueId val="{00000001-F8BE-4E29-9B58-FA0D3C0439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58" zoomScale="85" zoomScaleNormal="85" workbookViewId="0">
      <selection activeCell="BS88" sqref="BS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高石市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Bb2</v>
      </c>
      <c r="X8" s="71"/>
      <c r="Y8" s="71"/>
      <c r="Z8" s="71"/>
      <c r="AA8" s="71"/>
      <c r="AB8" s="71"/>
      <c r="AC8" s="71"/>
      <c r="AD8" s="72" t="str">
        <f>データ!$M$6</f>
        <v>非設置</v>
      </c>
      <c r="AE8" s="72"/>
      <c r="AF8" s="72"/>
      <c r="AG8" s="72"/>
      <c r="AH8" s="72"/>
      <c r="AI8" s="72"/>
      <c r="AJ8" s="72"/>
      <c r="AK8" s="3"/>
      <c r="AL8" s="68">
        <f>データ!S6</f>
        <v>57875</v>
      </c>
      <c r="AM8" s="68"/>
      <c r="AN8" s="68"/>
      <c r="AO8" s="68"/>
      <c r="AP8" s="68"/>
      <c r="AQ8" s="68"/>
      <c r="AR8" s="68"/>
      <c r="AS8" s="68"/>
      <c r="AT8" s="67">
        <f>データ!T6</f>
        <v>11.3</v>
      </c>
      <c r="AU8" s="67"/>
      <c r="AV8" s="67"/>
      <c r="AW8" s="67"/>
      <c r="AX8" s="67"/>
      <c r="AY8" s="67"/>
      <c r="AZ8" s="67"/>
      <c r="BA8" s="67"/>
      <c r="BB8" s="67">
        <f>データ!U6</f>
        <v>5121.68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91.05</v>
      </c>
      <c r="Q10" s="67"/>
      <c r="R10" s="67"/>
      <c r="S10" s="67"/>
      <c r="T10" s="67"/>
      <c r="U10" s="67"/>
      <c r="V10" s="67"/>
      <c r="W10" s="67">
        <f>データ!Q6</f>
        <v>79.930000000000007</v>
      </c>
      <c r="X10" s="67"/>
      <c r="Y10" s="67"/>
      <c r="Z10" s="67"/>
      <c r="AA10" s="67"/>
      <c r="AB10" s="67"/>
      <c r="AC10" s="67"/>
      <c r="AD10" s="68">
        <f>データ!R6</f>
        <v>2531</v>
      </c>
      <c r="AE10" s="68"/>
      <c r="AF10" s="68"/>
      <c r="AG10" s="68"/>
      <c r="AH10" s="68"/>
      <c r="AI10" s="68"/>
      <c r="AJ10" s="68"/>
      <c r="AK10" s="2"/>
      <c r="AL10" s="68">
        <f>データ!V6</f>
        <v>52579</v>
      </c>
      <c r="AM10" s="68"/>
      <c r="AN10" s="68"/>
      <c r="AO10" s="68"/>
      <c r="AP10" s="68"/>
      <c r="AQ10" s="68"/>
      <c r="AR10" s="68"/>
      <c r="AS10" s="68"/>
      <c r="AT10" s="67">
        <f>データ!W6</f>
        <v>5.91</v>
      </c>
      <c r="AU10" s="67"/>
      <c r="AV10" s="67"/>
      <c r="AW10" s="67"/>
      <c r="AX10" s="67"/>
      <c r="AY10" s="67"/>
      <c r="AZ10" s="67"/>
      <c r="BA10" s="67"/>
      <c r="BB10" s="67">
        <f>データ!X6</f>
        <v>8896.6200000000008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TTq86wq58rfcgh1YDOdB/ImLh1lXYt/fZD04P+pH+CeZtXJdqts1J8RP5uVYEdK2d4OYSY0HtP9kVTERhHwmLA==" saltValue="Jwg04zBti6zz4EQosU6mf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272256</v>
      </c>
      <c r="D6" s="33">
        <f t="shared" si="3"/>
        <v>47</v>
      </c>
      <c r="E6" s="33">
        <f t="shared" si="3"/>
        <v>17</v>
      </c>
      <c r="F6" s="33">
        <f t="shared" si="3"/>
        <v>1</v>
      </c>
      <c r="G6" s="33">
        <f t="shared" si="3"/>
        <v>0</v>
      </c>
      <c r="H6" s="33" t="str">
        <f t="shared" si="3"/>
        <v>大阪府　高石市</v>
      </c>
      <c r="I6" s="33" t="str">
        <f t="shared" si="3"/>
        <v>法非適用</v>
      </c>
      <c r="J6" s="33" t="str">
        <f t="shared" si="3"/>
        <v>下水道事業</v>
      </c>
      <c r="K6" s="33" t="str">
        <f t="shared" si="3"/>
        <v>公共下水道</v>
      </c>
      <c r="L6" s="33" t="str">
        <f t="shared" si="3"/>
        <v>Bb2</v>
      </c>
      <c r="M6" s="33" t="str">
        <f t="shared" si="3"/>
        <v>非設置</v>
      </c>
      <c r="N6" s="34" t="str">
        <f t="shared" si="3"/>
        <v>-</v>
      </c>
      <c r="O6" s="34" t="str">
        <f t="shared" si="3"/>
        <v>該当数値なし</v>
      </c>
      <c r="P6" s="34">
        <f t="shared" si="3"/>
        <v>91.05</v>
      </c>
      <c r="Q6" s="34">
        <f t="shared" si="3"/>
        <v>79.930000000000007</v>
      </c>
      <c r="R6" s="34">
        <f t="shared" si="3"/>
        <v>2531</v>
      </c>
      <c r="S6" s="34">
        <f t="shared" si="3"/>
        <v>57875</v>
      </c>
      <c r="T6" s="34">
        <f t="shared" si="3"/>
        <v>11.3</v>
      </c>
      <c r="U6" s="34">
        <f t="shared" si="3"/>
        <v>5121.68</v>
      </c>
      <c r="V6" s="34">
        <f t="shared" si="3"/>
        <v>52579</v>
      </c>
      <c r="W6" s="34">
        <f t="shared" si="3"/>
        <v>5.91</v>
      </c>
      <c r="X6" s="34">
        <f t="shared" si="3"/>
        <v>8896.6200000000008</v>
      </c>
      <c r="Y6" s="35">
        <f>IF(Y7="",NA(),Y7)</f>
        <v>68.5</v>
      </c>
      <c r="Z6" s="35">
        <f t="shared" ref="Z6:AH6" si="4">IF(Z7="",NA(),Z7)</f>
        <v>63.7</v>
      </c>
      <c r="AA6" s="35">
        <f t="shared" si="4"/>
        <v>64.5</v>
      </c>
      <c r="AB6" s="35">
        <f t="shared" si="4"/>
        <v>62.06</v>
      </c>
      <c r="AC6" s="35">
        <f t="shared" si="4"/>
        <v>61.15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661.73</v>
      </c>
      <c r="BG6" s="35">
        <f t="shared" ref="BG6:BO6" si="7">IF(BG7="",NA(),BG7)</f>
        <v>988.27</v>
      </c>
      <c r="BH6" s="35">
        <f t="shared" si="7"/>
        <v>815.85</v>
      </c>
      <c r="BI6" s="35">
        <f t="shared" si="7"/>
        <v>700.58</v>
      </c>
      <c r="BJ6" s="35">
        <f t="shared" si="7"/>
        <v>702.61</v>
      </c>
      <c r="BK6" s="35">
        <f t="shared" si="7"/>
        <v>1186.53</v>
      </c>
      <c r="BL6" s="35">
        <f t="shared" si="7"/>
        <v>1378.57</v>
      </c>
      <c r="BM6" s="35">
        <f t="shared" si="7"/>
        <v>1461.84</v>
      </c>
      <c r="BN6" s="35">
        <f t="shared" si="7"/>
        <v>1367.44</v>
      </c>
      <c r="BO6" s="35">
        <f t="shared" si="7"/>
        <v>1304.68</v>
      </c>
      <c r="BP6" s="34" t="str">
        <f>IF(BP7="","",IF(BP7="-","【-】","【"&amp;SUBSTITUTE(TEXT(BP7,"#,##0.00"),"-","△")&amp;"】"))</f>
        <v>【682.78】</v>
      </c>
      <c r="BQ6" s="35">
        <f>IF(BQ7="",NA(),BQ7)</f>
        <v>121.82</v>
      </c>
      <c r="BR6" s="35">
        <f t="shared" ref="BR6:BZ6" si="8">IF(BR7="",NA(),BR7)</f>
        <v>92.53</v>
      </c>
      <c r="BS6" s="35">
        <f t="shared" si="8"/>
        <v>93.26</v>
      </c>
      <c r="BT6" s="35">
        <f t="shared" si="8"/>
        <v>91.19</v>
      </c>
      <c r="BU6" s="35">
        <f t="shared" si="8"/>
        <v>93.82</v>
      </c>
      <c r="BV6" s="35">
        <f t="shared" si="8"/>
        <v>86.66</v>
      </c>
      <c r="BW6" s="35">
        <f t="shared" si="8"/>
        <v>89.95</v>
      </c>
      <c r="BX6" s="35">
        <f t="shared" si="8"/>
        <v>91.59</v>
      </c>
      <c r="BY6" s="35">
        <f t="shared" si="8"/>
        <v>86.04</v>
      </c>
      <c r="BZ6" s="35">
        <f t="shared" si="8"/>
        <v>90.13</v>
      </c>
      <c r="CA6" s="34" t="str">
        <f>IF(CA7="","",IF(CA7="-","【-】","【"&amp;SUBSTITUTE(TEXT(CA7,"#,##0.00"),"-","△")&amp;"】"))</f>
        <v>【100.91】</v>
      </c>
      <c r="CB6" s="35">
        <f>IF(CB7="",NA(),CB7)</f>
        <v>120.79</v>
      </c>
      <c r="CC6" s="35">
        <f t="shared" ref="CC6:CK6" si="9">IF(CC7="",NA(),CC7)</f>
        <v>163.83000000000001</v>
      </c>
      <c r="CD6" s="35">
        <f t="shared" si="9"/>
        <v>163.98</v>
      </c>
      <c r="CE6" s="35">
        <f t="shared" si="9"/>
        <v>168.04</v>
      </c>
      <c r="CF6" s="35">
        <f t="shared" si="9"/>
        <v>161.87</v>
      </c>
      <c r="CG6" s="35">
        <f t="shared" si="9"/>
        <v>151.65</v>
      </c>
      <c r="CH6" s="35">
        <f t="shared" si="9"/>
        <v>150.88</v>
      </c>
      <c r="CI6" s="35">
        <f t="shared" si="9"/>
        <v>148.1</v>
      </c>
      <c r="CJ6" s="35">
        <f t="shared" si="9"/>
        <v>150.41999999999999</v>
      </c>
      <c r="CK6" s="35">
        <f t="shared" si="9"/>
        <v>140.65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【58.98】</v>
      </c>
      <c r="CX6" s="35">
        <f>IF(CX7="",NA(),CX7)</f>
        <v>92.3</v>
      </c>
      <c r="CY6" s="35">
        <f t="shared" ref="CY6:DG6" si="11">IF(CY7="",NA(),CY7)</f>
        <v>92.59</v>
      </c>
      <c r="CZ6" s="35">
        <f t="shared" si="11"/>
        <v>92.8</v>
      </c>
      <c r="DA6" s="35">
        <f t="shared" si="11"/>
        <v>93.77</v>
      </c>
      <c r="DB6" s="35">
        <f t="shared" si="11"/>
        <v>93.81</v>
      </c>
      <c r="DC6" s="35">
        <f t="shared" si="11"/>
        <v>91.47</v>
      </c>
      <c r="DD6" s="35">
        <f t="shared" si="11"/>
        <v>89.96</v>
      </c>
      <c r="DE6" s="35">
        <f t="shared" si="11"/>
        <v>89.15</v>
      </c>
      <c r="DF6" s="35">
        <f t="shared" si="11"/>
        <v>89.5</v>
      </c>
      <c r="DG6" s="35">
        <f t="shared" si="11"/>
        <v>90.66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0.28999999999999998</v>
      </c>
      <c r="EG6" s="35">
        <f t="shared" si="14"/>
        <v>0.09</v>
      </c>
      <c r="EH6" s="34">
        <f t="shared" si="14"/>
        <v>0</v>
      </c>
      <c r="EI6" s="34">
        <f t="shared" si="14"/>
        <v>0</v>
      </c>
      <c r="EJ6" s="34">
        <f t="shared" si="14"/>
        <v>0</v>
      </c>
      <c r="EK6" s="35">
        <f t="shared" si="14"/>
        <v>0.04</v>
      </c>
      <c r="EL6" s="35">
        <f t="shared" si="14"/>
        <v>0.01</v>
      </c>
      <c r="EM6" s="35">
        <f t="shared" si="14"/>
        <v>0.08</v>
      </c>
      <c r="EN6" s="35">
        <f t="shared" si="14"/>
        <v>0.05</v>
      </c>
      <c r="EO6" s="34" t="str">
        <f>IF(EO7="","",IF(EO7="-","【-】","【"&amp;SUBSTITUTE(TEXT(EO7,"#,##0.00"),"-","△")&amp;"】"))</f>
        <v>【0.23】</v>
      </c>
    </row>
    <row r="7" spans="1:145" s="36" customFormat="1" x14ac:dyDescent="0.15">
      <c r="A7" s="28"/>
      <c r="B7" s="37">
        <v>2018</v>
      </c>
      <c r="C7" s="37">
        <v>272256</v>
      </c>
      <c r="D7" s="37">
        <v>47</v>
      </c>
      <c r="E7" s="37">
        <v>17</v>
      </c>
      <c r="F7" s="37">
        <v>1</v>
      </c>
      <c r="G7" s="37">
        <v>0</v>
      </c>
      <c r="H7" s="37" t="s">
        <v>97</v>
      </c>
      <c r="I7" s="37" t="s">
        <v>98</v>
      </c>
      <c r="J7" s="37" t="s">
        <v>99</v>
      </c>
      <c r="K7" s="37" t="s">
        <v>100</v>
      </c>
      <c r="L7" s="37" t="s">
        <v>101</v>
      </c>
      <c r="M7" s="37" t="s">
        <v>102</v>
      </c>
      <c r="N7" s="38" t="s">
        <v>103</v>
      </c>
      <c r="O7" s="38" t="s">
        <v>104</v>
      </c>
      <c r="P7" s="38">
        <v>91.05</v>
      </c>
      <c r="Q7" s="38">
        <v>79.930000000000007</v>
      </c>
      <c r="R7" s="38">
        <v>2531</v>
      </c>
      <c r="S7" s="38">
        <v>57875</v>
      </c>
      <c r="T7" s="38">
        <v>11.3</v>
      </c>
      <c r="U7" s="38">
        <v>5121.68</v>
      </c>
      <c r="V7" s="38">
        <v>52579</v>
      </c>
      <c r="W7" s="38">
        <v>5.91</v>
      </c>
      <c r="X7" s="38">
        <v>8896.6200000000008</v>
      </c>
      <c r="Y7" s="38">
        <v>68.5</v>
      </c>
      <c r="Z7" s="38">
        <v>63.7</v>
      </c>
      <c r="AA7" s="38">
        <v>64.5</v>
      </c>
      <c r="AB7" s="38">
        <v>62.06</v>
      </c>
      <c r="AC7" s="38">
        <v>61.15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661.73</v>
      </c>
      <c r="BG7" s="38">
        <v>988.27</v>
      </c>
      <c r="BH7" s="38">
        <v>815.85</v>
      </c>
      <c r="BI7" s="38">
        <v>700.58</v>
      </c>
      <c r="BJ7" s="38">
        <v>702.61</v>
      </c>
      <c r="BK7" s="38">
        <v>1186.53</v>
      </c>
      <c r="BL7" s="38">
        <v>1378.57</v>
      </c>
      <c r="BM7" s="38">
        <v>1461.84</v>
      </c>
      <c r="BN7" s="38">
        <v>1367.44</v>
      </c>
      <c r="BO7" s="38">
        <v>1304.68</v>
      </c>
      <c r="BP7" s="38">
        <v>682.78</v>
      </c>
      <c r="BQ7" s="38">
        <v>121.82</v>
      </c>
      <c r="BR7" s="38">
        <v>92.53</v>
      </c>
      <c r="BS7" s="38">
        <v>93.26</v>
      </c>
      <c r="BT7" s="38">
        <v>91.19</v>
      </c>
      <c r="BU7" s="38">
        <v>93.82</v>
      </c>
      <c r="BV7" s="38">
        <v>86.66</v>
      </c>
      <c r="BW7" s="38">
        <v>89.95</v>
      </c>
      <c r="BX7" s="38">
        <v>91.59</v>
      </c>
      <c r="BY7" s="38">
        <v>86.04</v>
      </c>
      <c r="BZ7" s="38">
        <v>90.13</v>
      </c>
      <c r="CA7" s="38">
        <v>100.91</v>
      </c>
      <c r="CB7" s="38">
        <v>120.79</v>
      </c>
      <c r="CC7" s="38">
        <v>163.83000000000001</v>
      </c>
      <c r="CD7" s="38">
        <v>163.98</v>
      </c>
      <c r="CE7" s="38">
        <v>168.04</v>
      </c>
      <c r="CF7" s="38">
        <v>161.87</v>
      </c>
      <c r="CG7" s="38">
        <v>151.65</v>
      </c>
      <c r="CH7" s="38">
        <v>150.88</v>
      </c>
      <c r="CI7" s="38">
        <v>148.1</v>
      </c>
      <c r="CJ7" s="38">
        <v>150.41999999999999</v>
      </c>
      <c r="CK7" s="38">
        <v>140.65</v>
      </c>
      <c r="CL7" s="38">
        <v>136.86000000000001</v>
      </c>
      <c r="CM7" s="38" t="s">
        <v>103</v>
      </c>
      <c r="CN7" s="38" t="s">
        <v>103</v>
      </c>
      <c r="CO7" s="38" t="s">
        <v>103</v>
      </c>
      <c r="CP7" s="38" t="s">
        <v>103</v>
      </c>
      <c r="CQ7" s="38" t="s">
        <v>103</v>
      </c>
      <c r="CR7" s="38" t="s">
        <v>103</v>
      </c>
      <c r="CS7" s="38" t="s">
        <v>103</v>
      </c>
      <c r="CT7" s="38" t="s">
        <v>103</v>
      </c>
      <c r="CU7" s="38" t="s">
        <v>103</v>
      </c>
      <c r="CV7" s="38" t="s">
        <v>103</v>
      </c>
      <c r="CW7" s="38">
        <v>58.98</v>
      </c>
      <c r="CX7" s="38">
        <v>92.3</v>
      </c>
      <c r="CY7" s="38">
        <v>92.59</v>
      </c>
      <c r="CZ7" s="38">
        <v>92.8</v>
      </c>
      <c r="DA7" s="38">
        <v>93.77</v>
      </c>
      <c r="DB7" s="38">
        <v>93.81</v>
      </c>
      <c r="DC7" s="38">
        <v>91.47</v>
      </c>
      <c r="DD7" s="38">
        <v>89.96</v>
      </c>
      <c r="DE7" s="38">
        <v>89.15</v>
      </c>
      <c r="DF7" s="38">
        <v>89.5</v>
      </c>
      <c r="DG7" s="38">
        <v>90.66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0.28999999999999998</v>
      </c>
      <c r="EG7" s="38">
        <v>0.09</v>
      </c>
      <c r="EH7" s="38">
        <v>0</v>
      </c>
      <c r="EI7" s="38">
        <v>0</v>
      </c>
      <c r="EJ7" s="38">
        <v>0</v>
      </c>
      <c r="EK7" s="38">
        <v>0.04</v>
      </c>
      <c r="EL7" s="38">
        <v>0.01</v>
      </c>
      <c r="EM7" s="38">
        <v>0.08</v>
      </c>
      <c r="EN7" s="38">
        <v>0.05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2019-12-05T05:05:50Z</dcterms:created>
  <dcterms:modified xsi:type="dcterms:W3CDTF">2020-02-13T06:55:30Z</dcterms:modified>
  <cp:category/>
</cp:coreProperties>
</file>